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08" i="2" l="1"/>
  <c r="N600" i="2"/>
  <c r="N601" i="2"/>
  <c r="N602" i="2"/>
  <c r="N603" i="2"/>
  <c r="N604" i="2"/>
  <c r="N605" i="2"/>
  <c r="N606" i="2"/>
  <c r="N607" i="2"/>
  <c r="N599" i="2"/>
  <c r="N583" i="2"/>
  <c r="N584" i="2"/>
  <c r="N585" i="2"/>
  <c r="N586" i="2"/>
  <c r="N587" i="2"/>
  <c r="N588" i="2"/>
  <c r="N589" i="2"/>
  <c r="N590" i="2"/>
  <c r="N591" i="2"/>
  <c r="N582" i="2"/>
  <c r="N566" i="2"/>
  <c r="N567" i="2"/>
  <c r="N568" i="2"/>
  <c r="N569" i="2"/>
  <c r="N570" i="2"/>
  <c r="N571" i="2"/>
  <c r="N572" i="2"/>
  <c r="N573" i="2"/>
  <c r="N574" i="2"/>
  <c r="N565" i="2"/>
  <c r="N549" i="2"/>
  <c r="N550" i="2"/>
  <c r="N551" i="2"/>
  <c r="N552" i="2"/>
  <c r="N553" i="2"/>
  <c r="N554" i="2"/>
  <c r="N555" i="2"/>
  <c r="N556" i="2"/>
  <c r="N557" i="2"/>
  <c r="N548" i="2"/>
  <c r="N532" i="2"/>
  <c r="N533" i="2"/>
  <c r="N534" i="2"/>
  <c r="N535" i="2"/>
  <c r="N536" i="2"/>
  <c r="N537" i="2"/>
  <c r="N538" i="2"/>
  <c r="N539" i="2"/>
  <c r="N540" i="2"/>
  <c r="N531" i="2"/>
  <c r="N515" i="2"/>
  <c r="N516" i="2"/>
  <c r="N517" i="2"/>
  <c r="N518" i="2"/>
  <c r="N519" i="2"/>
  <c r="N520" i="2"/>
  <c r="N521" i="2"/>
  <c r="N522" i="2"/>
  <c r="N523" i="2"/>
  <c r="N514" i="2"/>
  <c r="N498" i="2"/>
  <c r="N499" i="2"/>
  <c r="N500" i="2"/>
  <c r="N501" i="2"/>
  <c r="N502" i="2"/>
  <c r="N503" i="2"/>
  <c r="N504" i="2"/>
  <c r="N505" i="2"/>
  <c r="N506" i="2"/>
  <c r="N497" i="2"/>
  <c r="N481" i="2"/>
  <c r="N482" i="2"/>
  <c r="N483" i="2"/>
  <c r="N484" i="2"/>
  <c r="N485" i="2"/>
  <c r="N486" i="2"/>
  <c r="N487" i="2"/>
  <c r="N488" i="2"/>
  <c r="N489" i="2"/>
  <c r="N480" i="2"/>
  <c r="N464" i="2"/>
  <c r="N465" i="2"/>
  <c r="N466" i="2"/>
  <c r="N467" i="2"/>
  <c r="N468" i="2"/>
  <c r="N469" i="2"/>
  <c r="N470" i="2"/>
  <c r="N471" i="2"/>
  <c r="N472" i="2"/>
  <c r="N463" i="2"/>
  <c r="N447" i="2"/>
  <c r="N448" i="2"/>
  <c r="N449" i="2"/>
  <c r="N450" i="2"/>
  <c r="N451" i="2"/>
  <c r="N452" i="2"/>
  <c r="N453" i="2"/>
  <c r="N454" i="2"/>
  <c r="N455" i="2"/>
  <c r="N446" i="2"/>
  <c r="N430" i="2"/>
  <c r="N431" i="2"/>
  <c r="N432" i="2"/>
  <c r="N433" i="2"/>
  <c r="N434" i="2"/>
  <c r="N435" i="2"/>
  <c r="N436" i="2"/>
  <c r="N437" i="2"/>
  <c r="N438" i="2"/>
  <c r="N429" i="2"/>
  <c r="N413" i="2"/>
  <c r="N414" i="2"/>
  <c r="N415" i="2"/>
  <c r="N416" i="2"/>
  <c r="N417" i="2"/>
  <c r="N418" i="2"/>
  <c r="N419" i="2"/>
  <c r="N420" i="2"/>
  <c r="N421" i="2"/>
  <c r="N412" i="2"/>
  <c r="N396" i="2"/>
  <c r="N397" i="2"/>
  <c r="N398" i="2"/>
  <c r="N399" i="2"/>
  <c r="N400" i="2"/>
  <c r="N401" i="2"/>
  <c r="N402" i="2"/>
  <c r="N403" i="2"/>
  <c r="N404" i="2"/>
  <c r="N395" i="2"/>
  <c r="N379" i="2"/>
  <c r="N380" i="2"/>
  <c r="N381" i="2"/>
  <c r="N382" i="2"/>
  <c r="N383" i="2"/>
  <c r="N384" i="2"/>
  <c r="N385" i="2"/>
  <c r="N386" i="2"/>
  <c r="N387" i="2"/>
  <c r="N378" i="2"/>
  <c r="N362" i="2"/>
  <c r="N363" i="2"/>
  <c r="N364" i="2"/>
  <c r="N365" i="2"/>
  <c r="N366" i="2"/>
  <c r="N367" i="2"/>
  <c r="N368" i="2"/>
  <c r="N369" i="2"/>
  <c r="N370" i="2"/>
  <c r="N361" i="2"/>
  <c r="N345" i="2"/>
  <c r="N346" i="2"/>
  <c r="N347" i="2"/>
  <c r="N348" i="2"/>
  <c r="N349" i="2"/>
  <c r="N350" i="2"/>
  <c r="N351" i="2"/>
  <c r="N352" i="2"/>
  <c r="N353" i="2"/>
  <c r="N344" i="2"/>
  <c r="N328" i="2"/>
  <c r="N329" i="2"/>
  <c r="N330" i="2"/>
  <c r="N331" i="2"/>
  <c r="N332" i="2"/>
  <c r="N333" i="2"/>
  <c r="N334" i="2"/>
  <c r="N335" i="2"/>
  <c r="N336" i="2"/>
  <c r="N327" i="2"/>
  <c r="N311" i="2"/>
  <c r="N312" i="2"/>
  <c r="N313" i="2"/>
  <c r="N314" i="2"/>
  <c r="N315" i="2"/>
  <c r="N316" i="2"/>
  <c r="N317" i="2"/>
  <c r="N318" i="2"/>
  <c r="N319" i="2"/>
  <c r="N310" i="2"/>
  <c r="N294" i="2"/>
  <c r="N295" i="2"/>
  <c r="N296" i="2"/>
  <c r="N297" i="2"/>
  <c r="N298" i="2"/>
  <c r="N299" i="2"/>
  <c r="N300" i="2"/>
  <c r="N301" i="2"/>
  <c r="N302" i="2"/>
  <c r="N293" i="2"/>
  <c r="N277" i="2"/>
  <c r="N278" i="2"/>
  <c r="N279" i="2"/>
  <c r="N280" i="2"/>
  <c r="N281" i="2"/>
  <c r="N282" i="2"/>
  <c r="N283" i="2"/>
  <c r="N284" i="2"/>
  <c r="N285" i="2"/>
  <c r="N276" i="2"/>
  <c r="N261" i="2"/>
  <c r="N262" i="2"/>
  <c r="N263" i="2"/>
  <c r="N264" i="2"/>
  <c r="N265" i="2"/>
  <c r="N266" i="2"/>
  <c r="N267" i="2"/>
  <c r="N268" i="2"/>
  <c r="N269" i="2"/>
  <c r="N260" i="2"/>
  <c r="N244" i="2"/>
  <c r="N245" i="2"/>
  <c r="N246" i="2"/>
  <c r="N247" i="2"/>
  <c r="N248" i="2"/>
  <c r="N249" i="2"/>
  <c r="N250" i="2"/>
  <c r="N251" i="2"/>
  <c r="N252" i="2"/>
  <c r="N243" i="2"/>
  <c r="N228" i="2"/>
  <c r="N229" i="2"/>
  <c r="N230" i="2"/>
  <c r="N231" i="2"/>
  <c r="N232" i="2"/>
  <c r="N233" i="2"/>
  <c r="N234" i="2"/>
  <c r="N235" i="2"/>
  <c r="N218" i="2"/>
  <c r="N214" i="2"/>
  <c r="N215" i="2"/>
  <c r="N216" i="2"/>
  <c r="N217" i="2"/>
  <c r="N198" i="2"/>
  <c r="N199" i="2"/>
  <c r="N200" i="2"/>
  <c r="N201" i="2"/>
  <c r="N180" i="2"/>
  <c r="N181" i="2"/>
  <c r="N182" i="2"/>
  <c r="N183" i="2"/>
  <c r="N184" i="2"/>
  <c r="N163" i="2"/>
  <c r="N164" i="2"/>
  <c r="N165" i="2"/>
  <c r="N166" i="2"/>
  <c r="N167" i="2"/>
  <c r="N144" i="2"/>
  <c r="N145" i="2"/>
  <c r="N146" i="2"/>
  <c r="N147" i="2"/>
  <c r="N148" i="2"/>
  <c r="N149" i="2"/>
  <c r="N150" i="2"/>
  <c r="N130" i="2"/>
  <c r="N131" i="2"/>
  <c r="N132" i="2"/>
  <c r="N133" i="2"/>
  <c r="N113" i="2"/>
  <c r="N114" i="2"/>
  <c r="N115" i="2"/>
  <c r="N116" i="2"/>
  <c r="N92" i="2"/>
  <c r="N93" i="2"/>
  <c r="N94" i="2"/>
  <c r="N95" i="2"/>
  <c r="N96" i="2"/>
  <c r="N97" i="2"/>
  <c r="N98" i="2"/>
  <c r="N99" i="2"/>
  <c r="N78" i="2"/>
  <c r="N79" i="2"/>
  <c r="N80" i="2"/>
  <c r="N81" i="2"/>
  <c r="N82" i="2"/>
  <c r="N60" i="2"/>
  <c r="N61" i="2"/>
  <c r="N62" i="2"/>
  <c r="N63" i="2"/>
  <c r="N64" i="2"/>
  <c r="N65" i="2"/>
  <c r="N39" i="2"/>
  <c r="N40" i="2"/>
  <c r="N41" i="2"/>
  <c r="N42" i="2"/>
  <c r="N43" i="2"/>
  <c r="N44" i="2"/>
  <c r="N45" i="2"/>
  <c r="N46" i="2"/>
  <c r="N23" i="2"/>
  <c r="N24" i="2"/>
  <c r="N25" i="2"/>
  <c r="N26" i="2"/>
  <c r="N27" i="2"/>
  <c r="N28" i="2"/>
  <c r="O608" i="2"/>
  <c r="O600" i="2"/>
  <c r="O601" i="2"/>
  <c r="O602" i="2"/>
  <c r="O603" i="2"/>
  <c r="O604" i="2"/>
  <c r="O605" i="2"/>
  <c r="O606" i="2"/>
  <c r="O607" i="2"/>
  <c r="O599" i="2"/>
  <c r="O583" i="2"/>
  <c r="O584" i="2"/>
  <c r="O585" i="2"/>
  <c r="O586" i="2"/>
  <c r="O587" i="2"/>
  <c r="O588" i="2"/>
  <c r="O589" i="2"/>
  <c r="O590" i="2"/>
  <c r="O591" i="2"/>
  <c r="O582" i="2"/>
  <c r="O566" i="2"/>
  <c r="O567" i="2"/>
  <c r="O568" i="2"/>
  <c r="O569" i="2"/>
  <c r="O570" i="2"/>
  <c r="O571" i="2"/>
  <c r="O572" i="2"/>
  <c r="O573" i="2"/>
  <c r="O574" i="2"/>
  <c r="O565" i="2"/>
  <c r="O549" i="2"/>
  <c r="O550" i="2"/>
  <c r="O551" i="2"/>
  <c r="O552" i="2"/>
  <c r="O553" i="2"/>
  <c r="O554" i="2"/>
  <c r="O555" i="2"/>
  <c r="O556" i="2"/>
  <c r="O557" i="2"/>
  <c r="O548" i="2"/>
  <c r="O532" i="2"/>
  <c r="O533" i="2"/>
  <c r="O534" i="2"/>
  <c r="O535" i="2"/>
  <c r="O536" i="2"/>
  <c r="O537" i="2"/>
  <c r="O538" i="2"/>
  <c r="O539" i="2"/>
  <c r="O540" i="2"/>
  <c r="O531" i="2"/>
  <c r="O515" i="2"/>
  <c r="O516" i="2"/>
  <c r="O517" i="2"/>
  <c r="O518" i="2"/>
  <c r="O519" i="2"/>
  <c r="O520" i="2"/>
  <c r="O521" i="2"/>
  <c r="O522" i="2"/>
  <c r="O523" i="2"/>
  <c r="O514" i="2"/>
  <c r="O498" i="2"/>
  <c r="O499" i="2"/>
  <c r="O500" i="2"/>
  <c r="O501" i="2"/>
  <c r="O502" i="2"/>
  <c r="O503" i="2"/>
  <c r="O504" i="2"/>
  <c r="O505" i="2"/>
  <c r="O506" i="2"/>
  <c r="O497" i="2"/>
  <c r="O481" i="2"/>
  <c r="O482" i="2"/>
  <c r="O483" i="2"/>
  <c r="O484" i="2"/>
  <c r="O485" i="2"/>
  <c r="O486" i="2"/>
  <c r="O487" i="2"/>
  <c r="O488" i="2"/>
  <c r="O489" i="2"/>
  <c r="O480" i="2"/>
  <c r="O464" i="2"/>
  <c r="O465" i="2"/>
  <c r="O466" i="2"/>
  <c r="O467" i="2"/>
  <c r="O468" i="2"/>
  <c r="O469" i="2"/>
  <c r="O470" i="2"/>
  <c r="O471" i="2"/>
  <c r="O472" i="2"/>
  <c r="O463" i="2"/>
  <c r="O447" i="2"/>
  <c r="O448" i="2"/>
  <c r="O449" i="2"/>
  <c r="O450" i="2"/>
  <c r="O451" i="2"/>
  <c r="O452" i="2"/>
  <c r="O453" i="2"/>
  <c r="O454" i="2"/>
  <c r="O455" i="2"/>
  <c r="O446" i="2"/>
  <c r="O430" i="2"/>
  <c r="O431" i="2"/>
  <c r="O432" i="2"/>
  <c r="O433" i="2"/>
  <c r="O434" i="2"/>
  <c r="O435" i="2"/>
  <c r="O436" i="2"/>
  <c r="O437" i="2"/>
  <c r="O438" i="2"/>
  <c r="O429" i="2"/>
  <c r="O413" i="2"/>
  <c r="O414" i="2"/>
  <c r="O415" i="2"/>
  <c r="O416" i="2"/>
  <c r="O417" i="2"/>
  <c r="O418" i="2"/>
  <c r="O419" i="2"/>
  <c r="O420" i="2"/>
  <c r="O421" i="2"/>
  <c r="O412" i="2"/>
  <c r="O396" i="2"/>
  <c r="O397" i="2"/>
  <c r="O398" i="2"/>
  <c r="O399" i="2"/>
  <c r="O400" i="2"/>
  <c r="O401" i="2"/>
  <c r="O402" i="2"/>
  <c r="O403" i="2"/>
  <c r="O404" i="2"/>
  <c r="O395" i="2"/>
  <c r="O379" i="2"/>
  <c r="O380" i="2"/>
  <c r="O381" i="2"/>
  <c r="O382" i="2"/>
  <c r="O383" i="2"/>
  <c r="O384" i="2"/>
  <c r="O385" i="2"/>
  <c r="O386" i="2"/>
  <c r="O387" i="2"/>
  <c r="O378" i="2"/>
  <c r="O362" i="2"/>
  <c r="O363" i="2"/>
  <c r="O364" i="2"/>
  <c r="O365" i="2"/>
  <c r="O366" i="2"/>
  <c r="O367" i="2"/>
  <c r="O368" i="2"/>
  <c r="O369" i="2"/>
  <c r="O370" i="2"/>
  <c r="O361" i="2"/>
  <c r="O345" i="2"/>
  <c r="O346" i="2"/>
  <c r="O347" i="2"/>
  <c r="O348" i="2"/>
  <c r="O349" i="2"/>
  <c r="O350" i="2"/>
  <c r="O351" i="2"/>
  <c r="O352" i="2"/>
  <c r="O353" i="2"/>
  <c r="O344" i="2"/>
  <c r="O328" i="2"/>
  <c r="O329" i="2"/>
  <c r="O330" i="2"/>
  <c r="O331" i="2"/>
  <c r="O332" i="2"/>
  <c r="O333" i="2"/>
  <c r="O334" i="2"/>
  <c r="O335" i="2"/>
  <c r="O336" i="2"/>
  <c r="O327" i="2"/>
  <c r="O311" i="2"/>
  <c r="O312" i="2"/>
  <c r="O313" i="2"/>
  <c r="O314" i="2"/>
  <c r="O315" i="2"/>
  <c r="O316" i="2"/>
  <c r="O317" i="2"/>
  <c r="O318" i="2"/>
  <c r="O319" i="2"/>
  <c r="O310" i="2"/>
  <c r="O294" i="2"/>
  <c r="O295" i="2"/>
  <c r="O296" i="2"/>
  <c r="O297" i="2"/>
  <c r="O298" i="2"/>
  <c r="O299" i="2"/>
  <c r="O300" i="2"/>
  <c r="O301" i="2"/>
  <c r="O302" i="2"/>
  <c r="O293" i="2"/>
  <c r="O277" i="2"/>
  <c r="O278" i="2"/>
  <c r="O279" i="2"/>
  <c r="O280" i="2"/>
  <c r="O281" i="2"/>
  <c r="O282" i="2"/>
  <c r="O283" i="2"/>
  <c r="O284" i="2"/>
  <c r="O285" i="2"/>
  <c r="O276" i="2"/>
  <c r="O261" i="2"/>
  <c r="O262" i="2"/>
  <c r="O263" i="2"/>
  <c r="O264" i="2"/>
  <c r="O265" i="2"/>
  <c r="O266" i="2"/>
  <c r="O267" i="2"/>
  <c r="O268" i="2"/>
  <c r="O269" i="2"/>
  <c r="O260" i="2"/>
  <c r="O244" i="2"/>
  <c r="O245" i="2"/>
  <c r="O246" i="2"/>
  <c r="O247" i="2"/>
  <c r="O248" i="2"/>
  <c r="O249" i="2"/>
  <c r="O250" i="2"/>
  <c r="O251" i="2"/>
  <c r="O252" i="2"/>
  <c r="O243" i="2"/>
  <c r="O228" i="2"/>
  <c r="O229" i="2"/>
  <c r="O230" i="2"/>
  <c r="O231" i="2"/>
  <c r="O232" i="2"/>
  <c r="O233" i="2"/>
  <c r="O234" i="2"/>
  <c r="O235" i="2"/>
  <c r="O214" i="2"/>
  <c r="O215" i="2"/>
  <c r="O216" i="2"/>
  <c r="O217" i="2"/>
  <c r="O218" i="2"/>
  <c r="O198" i="2"/>
  <c r="O199" i="2"/>
  <c r="O200" i="2"/>
  <c r="O201" i="2"/>
  <c r="O180" i="2"/>
  <c r="O181" i="2"/>
  <c r="O182" i="2"/>
  <c r="O183" i="2"/>
  <c r="O184" i="2"/>
  <c r="O163" i="2"/>
  <c r="O164" i="2"/>
  <c r="O165" i="2"/>
  <c r="O166" i="2"/>
  <c r="O167" i="2"/>
  <c r="O144" i="2"/>
  <c r="O145" i="2"/>
  <c r="O146" i="2"/>
  <c r="O147" i="2"/>
  <c r="O148" i="2"/>
  <c r="O149" i="2"/>
  <c r="O150" i="2"/>
  <c r="O130" i="2"/>
  <c r="O131" i="2"/>
  <c r="O132" i="2"/>
  <c r="O133" i="2"/>
  <c r="O113" i="2"/>
  <c r="O114" i="2"/>
  <c r="O115" i="2"/>
  <c r="O116" i="2"/>
  <c r="O92" i="2"/>
  <c r="O93" i="2"/>
  <c r="O94" i="2"/>
  <c r="O95" i="2"/>
  <c r="O96" i="2"/>
  <c r="O97" i="2"/>
  <c r="O98" i="2"/>
  <c r="O99" i="2"/>
  <c r="O78" i="2"/>
  <c r="O79" i="2"/>
  <c r="O80" i="2"/>
  <c r="O81" i="2"/>
  <c r="O82" i="2"/>
  <c r="O60" i="2"/>
  <c r="O61" i="2"/>
  <c r="O62" i="2"/>
  <c r="O63" i="2"/>
  <c r="O64" i="2"/>
  <c r="O65" i="2"/>
  <c r="O39" i="2"/>
  <c r="O40" i="2"/>
  <c r="O41" i="2"/>
  <c r="O42" i="2"/>
  <c r="O43" i="2"/>
  <c r="O44" i="2"/>
  <c r="O45" i="2"/>
  <c r="O46" i="2"/>
  <c r="O23" i="2"/>
  <c r="O24" i="2"/>
  <c r="O25" i="2"/>
  <c r="O26" i="2"/>
  <c r="O27" i="2"/>
  <c r="O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00" i="2"/>
  <c r="Q600" i="2"/>
  <c r="R600" i="2"/>
  <c r="P601" i="2"/>
  <c r="Q601" i="2"/>
  <c r="R601" i="2"/>
  <c r="P602" i="2"/>
  <c r="P603" i="2"/>
  <c r="Q603" i="2"/>
  <c r="R603" i="2"/>
  <c r="P604" i="2"/>
  <c r="Q604" i="2"/>
  <c r="R604" i="2"/>
  <c r="P605" i="2"/>
  <c r="Q605" i="2"/>
  <c r="R605" i="2"/>
  <c r="P606" i="2"/>
  <c r="Q606" i="2"/>
  <c r="R606" i="2"/>
  <c r="P607" i="2"/>
  <c r="Q607" i="2"/>
  <c r="R607" i="2"/>
  <c r="P608" i="2"/>
  <c r="Q608" i="2"/>
  <c r="R608" i="2"/>
  <c r="P599" i="2"/>
  <c r="P583" i="2"/>
  <c r="Q583" i="2"/>
  <c r="R583" i="2"/>
  <c r="P584" i="2"/>
  <c r="Q584" i="2"/>
  <c r="R584" i="2"/>
  <c r="P585" i="2"/>
  <c r="Q585" i="2"/>
  <c r="R585" i="2"/>
  <c r="P586" i="2"/>
  <c r="Q586" i="2"/>
  <c r="R586" i="2"/>
  <c r="P587" i="2"/>
  <c r="Q587" i="2"/>
  <c r="R587" i="2"/>
  <c r="P588" i="2"/>
  <c r="Q588" i="2"/>
  <c r="R588" i="2"/>
  <c r="P589" i="2"/>
  <c r="P590" i="2"/>
  <c r="Q590" i="2"/>
  <c r="R590" i="2"/>
  <c r="P591" i="2"/>
  <c r="Q591" i="2"/>
  <c r="R591" i="2"/>
  <c r="P582" i="2"/>
  <c r="Q582" i="2"/>
  <c r="R582" i="2"/>
  <c r="P566" i="2"/>
  <c r="Q566" i="2"/>
  <c r="R566" i="2"/>
  <c r="P567" i="2"/>
  <c r="Q567" i="2"/>
  <c r="R567" i="2"/>
  <c r="P568" i="2"/>
  <c r="P569" i="2"/>
  <c r="Q569" i="2"/>
  <c r="R569" i="2"/>
  <c r="P570" i="2"/>
  <c r="Q570" i="2"/>
  <c r="R570" i="2"/>
  <c r="P571" i="2"/>
  <c r="Q571" i="2"/>
  <c r="R571" i="2"/>
  <c r="P572" i="2"/>
  <c r="Q572" i="2"/>
  <c r="R572" i="2"/>
  <c r="P573" i="2"/>
  <c r="Q573" i="2"/>
  <c r="R573" i="2"/>
  <c r="P574" i="2"/>
  <c r="Q574" i="2"/>
  <c r="R574" i="2"/>
  <c r="P565" i="2"/>
  <c r="P549" i="2"/>
  <c r="Q549" i="2"/>
  <c r="R549" i="2"/>
  <c r="P550" i="2"/>
  <c r="Q550" i="2"/>
  <c r="R550" i="2"/>
  <c r="P551" i="2"/>
  <c r="Q551" i="2"/>
  <c r="R551" i="2"/>
  <c r="P552" i="2"/>
  <c r="Q552" i="2"/>
  <c r="R552" i="2"/>
  <c r="P553" i="2"/>
  <c r="Q553" i="2"/>
  <c r="R553" i="2"/>
  <c r="P554" i="2"/>
  <c r="Q554" i="2"/>
  <c r="R554" i="2"/>
  <c r="P555" i="2"/>
  <c r="P556" i="2"/>
  <c r="Q556" i="2"/>
  <c r="R556" i="2"/>
  <c r="P557" i="2"/>
  <c r="Q557" i="2"/>
  <c r="R557" i="2"/>
  <c r="P548" i="2"/>
  <c r="Q548" i="2"/>
  <c r="R548" i="2"/>
  <c r="P532" i="2"/>
  <c r="Q532" i="2"/>
  <c r="R532" i="2"/>
  <c r="P533" i="2"/>
  <c r="Q533" i="2"/>
  <c r="R533" i="2"/>
  <c r="P534" i="2"/>
  <c r="P535" i="2"/>
  <c r="Q535" i="2"/>
  <c r="R535" i="2"/>
  <c r="P536" i="2"/>
  <c r="Q536" i="2"/>
  <c r="R536" i="2"/>
  <c r="P537" i="2"/>
  <c r="Q537" i="2"/>
  <c r="R537" i="2"/>
  <c r="P538" i="2"/>
  <c r="Q538" i="2"/>
  <c r="R538" i="2"/>
  <c r="P539" i="2"/>
  <c r="Q539" i="2"/>
  <c r="R539" i="2"/>
  <c r="P540" i="2"/>
  <c r="Q540" i="2"/>
  <c r="R540" i="2"/>
  <c r="P531" i="2"/>
  <c r="P515" i="2"/>
  <c r="Q515" i="2"/>
  <c r="R515" i="2"/>
  <c r="P516" i="2"/>
  <c r="Q516" i="2"/>
  <c r="R516" i="2"/>
  <c r="P517" i="2"/>
  <c r="Q517" i="2"/>
  <c r="R517" i="2"/>
  <c r="P518" i="2"/>
  <c r="Q518" i="2"/>
  <c r="R518" i="2"/>
  <c r="P519" i="2"/>
  <c r="Q519" i="2"/>
  <c r="R519" i="2"/>
  <c r="P520" i="2"/>
  <c r="Q520" i="2"/>
  <c r="R520" i="2"/>
  <c r="P521" i="2"/>
  <c r="P522" i="2"/>
  <c r="Q522" i="2"/>
  <c r="R522" i="2"/>
  <c r="P523" i="2"/>
  <c r="Q523" i="2"/>
  <c r="R523" i="2"/>
  <c r="P514" i="2"/>
  <c r="Q514" i="2"/>
  <c r="R514" i="2"/>
  <c r="P498" i="2"/>
  <c r="Q498" i="2"/>
  <c r="R498" i="2"/>
  <c r="P499" i="2"/>
  <c r="Q499" i="2"/>
  <c r="R499" i="2"/>
  <c r="P500" i="2"/>
  <c r="P501" i="2"/>
  <c r="Q501" i="2"/>
  <c r="R501" i="2"/>
  <c r="P502" i="2"/>
  <c r="Q502" i="2"/>
  <c r="R502" i="2"/>
  <c r="P503" i="2"/>
  <c r="Q503" i="2"/>
  <c r="R503" i="2"/>
  <c r="P504" i="2"/>
  <c r="Q504" i="2"/>
  <c r="R504" i="2"/>
  <c r="P505" i="2"/>
  <c r="Q505" i="2"/>
  <c r="R505" i="2"/>
  <c r="P506" i="2"/>
  <c r="Q506" i="2"/>
  <c r="R506" i="2"/>
  <c r="P497" i="2"/>
  <c r="P481" i="2"/>
  <c r="Q481" i="2"/>
  <c r="R481" i="2"/>
  <c r="P482" i="2"/>
  <c r="Q482" i="2"/>
  <c r="R482" i="2"/>
  <c r="P483" i="2"/>
  <c r="Q483" i="2"/>
  <c r="R483" i="2"/>
  <c r="P484" i="2"/>
  <c r="Q484" i="2"/>
  <c r="R484" i="2"/>
  <c r="P485" i="2"/>
  <c r="Q485" i="2"/>
  <c r="R485" i="2"/>
  <c r="P486" i="2"/>
  <c r="Q486" i="2"/>
  <c r="R486" i="2"/>
  <c r="P487" i="2"/>
  <c r="P488" i="2"/>
  <c r="Q488" i="2"/>
  <c r="R488" i="2"/>
  <c r="P489" i="2"/>
  <c r="Q489" i="2"/>
  <c r="R489" i="2"/>
  <c r="P480" i="2"/>
  <c r="Q480" i="2"/>
  <c r="R480" i="2"/>
  <c r="P464" i="2"/>
  <c r="Q464" i="2"/>
  <c r="R464" i="2"/>
  <c r="P465" i="2"/>
  <c r="Q465" i="2"/>
  <c r="R465" i="2"/>
  <c r="P466" i="2"/>
  <c r="P467" i="2"/>
  <c r="Q467" i="2"/>
  <c r="R467" i="2"/>
  <c r="P468" i="2"/>
  <c r="Q468" i="2"/>
  <c r="R468" i="2"/>
  <c r="P469" i="2"/>
  <c r="P470" i="2"/>
  <c r="Q470" i="2"/>
  <c r="R470" i="2"/>
  <c r="P471" i="2"/>
  <c r="Q471" i="2"/>
  <c r="R471" i="2"/>
  <c r="P472" i="2"/>
  <c r="Q472" i="2"/>
  <c r="R472" i="2"/>
  <c r="P463" i="2"/>
  <c r="P447" i="2"/>
  <c r="Q447" i="2"/>
  <c r="R447" i="2"/>
  <c r="P448" i="2"/>
  <c r="Q448" i="2"/>
  <c r="R448" i="2"/>
  <c r="P449" i="2"/>
  <c r="Q449" i="2"/>
  <c r="R449" i="2"/>
  <c r="P450" i="2"/>
  <c r="Q450" i="2"/>
  <c r="R450" i="2"/>
  <c r="P451" i="2"/>
  <c r="Q451" i="2"/>
  <c r="R451" i="2"/>
  <c r="P452" i="2"/>
  <c r="Q452" i="2"/>
  <c r="R452" i="2"/>
  <c r="P453" i="2"/>
  <c r="P454" i="2"/>
  <c r="Q454" i="2"/>
  <c r="R454" i="2"/>
  <c r="P455" i="2"/>
  <c r="Q455" i="2"/>
  <c r="R455" i="2"/>
  <c r="P446" i="2"/>
  <c r="Q446" i="2"/>
  <c r="R446" i="2"/>
  <c r="P430" i="2"/>
  <c r="Q430" i="2"/>
  <c r="R430" i="2"/>
  <c r="P431" i="2"/>
  <c r="Q431" i="2"/>
  <c r="R431" i="2"/>
  <c r="P432" i="2"/>
  <c r="P433" i="2"/>
  <c r="Q433" i="2"/>
  <c r="R433" i="2"/>
  <c r="P434" i="2"/>
  <c r="Q434" i="2"/>
  <c r="R434" i="2"/>
  <c r="P435" i="2"/>
  <c r="Q435" i="2"/>
  <c r="R435" i="2"/>
  <c r="P436" i="2"/>
  <c r="P437" i="2"/>
  <c r="Q437" i="2"/>
  <c r="R437" i="2"/>
  <c r="P438" i="2"/>
  <c r="Q438" i="2"/>
  <c r="R438" i="2"/>
  <c r="P429" i="2"/>
  <c r="P413" i="2"/>
  <c r="Q413" i="2"/>
  <c r="R413" i="2"/>
  <c r="P414" i="2"/>
  <c r="Q414" i="2"/>
  <c r="R414" i="2"/>
  <c r="P415" i="2"/>
  <c r="Q415" i="2"/>
  <c r="R415" i="2"/>
  <c r="P416" i="2"/>
  <c r="Q416" i="2"/>
  <c r="R416" i="2"/>
  <c r="P417" i="2"/>
  <c r="Q417" i="2"/>
  <c r="R417" i="2"/>
  <c r="P418" i="2"/>
  <c r="Q418" i="2"/>
  <c r="R418" i="2"/>
  <c r="P419" i="2"/>
  <c r="P420" i="2"/>
  <c r="Q420" i="2"/>
  <c r="R420" i="2"/>
  <c r="P421" i="2"/>
  <c r="Q421" i="2"/>
  <c r="R421" i="2"/>
  <c r="P412" i="2"/>
  <c r="Q412" i="2"/>
  <c r="R412" i="2"/>
  <c r="P396" i="2"/>
  <c r="Q396" i="2"/>
  <c r="R396" i="2"/>
  <c r="P397" i="2"/>
  <c r="Q397" i="2"/>
  <c r="R397" i="2"/>
  <c r="P398" i="2"/>
  <c r="P399" i="2"/>
  <c r="Q399" i="2"/>
  <c r="R399" i="2"/>
  <c r="P400" i="2"/>
  <c r="Q400" i="2"/>
  <c r="R400" i="2"/>
  <c r="P401" i="2"/>
  <c r="Q401" i="2"/>
  <c r="R401" i="2"/>
  <c r="P402" i="2"/>
  <c r="Q402" i="2"/>
  <c r="R402" i="2"/>
  <c r="P403" i="2"/>
  <c r="Q403" i="2"/>
  <c r="R403" i="2"/>
  <c r="P404" i="2"/>
  <c r="Q404" i="2"/>
  <c r="R404" i="2"/>
  <c r="P395" i="2"/>
  <c r="P379" i="2"/>
  <c r="Q379" i="2"/>
  <c r="R379" i="2"/>
  <c r="P380" i="2"/>
  <c r="Q380" i="2"/>
  <c r="R380" i="2"/>
  <c r="P381" i="2"/>
  <c r="Q381" i="2"/>
  <c r="R381" i="2"/>
  <c r="P382" i="2"/>
  <c r="Q382" i="2"/>
  <c r="R382" i="2"/>
  <c r="P383" i="2"/>
  <c r="Q383" i="2"/>
  <c r="R383" i="2"/>
  <c r="P384" i="2"/>
  <c r="Q384" i="2"/>
  <c r="R384" i="2"/>
  <c r="P385" i="2"/>
  <c r="P386" i="2"/>
  <c r="Q386" i="2"/>
  <c r="R386" i="2"/>
  <c r="P387" i="2"/>
  <c r="Q387" i="2"/>
  <c r="R387" i="2"/>
  <c r="P378" i="2"/>
  <c r="Q378" i="2"/>
  <c r="R378" i="2"/>
  <c r="P362" i="2"/>
  <c r="Q362" i="2"/>
  <c r="R362" i="2"/>
  <c r="P363" i="2"/>
  <c r="Q363" i="2"/>
  <c r="R363" i="2"/>
  <c r="P364" i="2"/>
  <c r="P365" i="2"/>
  <c r="Q365" i="2"/>
  <c r="R365" i="2"/>
  <c r="P366" i="2"/>
  <c r="Q366" i="2"/>
  <c r="R366" i="2"/>
  <c r="P367" i="2"/>
  <c r="Q367" i="2"/>
  <c r="R367" i="2"/>
  <c r="P368" i="2"/>
  <c r="Q368" i="2"/>
  <c r="R368" i="2"/>
  <c r="P369" i="2"/>
  <c r="Q369" i="2"/>
  <c r="R369" i="2"/>
  <c r="P370" i="2"/>
  <c r="Q370" i="2"/>
  <c r="R370" i="2"/>
  <c r="P361" i="2"/>
  <c r="P345" i="2"/>
  <c r="Q345" i="2"/>
  <c r="R345" i="2"/>
  <c r="P346" i="2"/>
  <c r="Q346" i="2"/>
  <c r="R346" i="2"/>
  <c r="P347" i="2"/>
  <c r="Q347" i="2"/>
  <c r="R347" i="2"/>
  <c r="P348" i="2"/>
  <c r="Q348" i="2"/>
  <c r="R348" i="2"/>
  <c r="P349" i="2"/>
  <c r="Q349" i="2"/>
  <c r="R349" i="2"/>
  <c r="P350" i="2"/>
  <c r="Q350" i="2"/>
  <c r="R350" i="2"/>
  <c r="P351" i="2"/>
  <c r="P352" i="2"/>
  <c r="Q352" i="2"/>
  <c r="R352" i="2"/>
  <c r="P353" i="2"/>
  <c r="Q353" i="2"/>
  <c r="R353" i="2"/>
  <c r="P344" i="2"/>
  <c r="Q344" i="2"/>
  <c r="R344" i="2"/>
  <c r="P328" i="2"/>
  <c r="Q328" i="2"/>
  <c r="R328" i="2"/>
  <c r="P329" i="2"/>
  <c r="Q329" i="2"/>
  <c r="R329" i="2"/>
  <c r="P330" i="2"/>
  <c r="P331" i="2"/>
  <c r="Q331" i="2"/>
  <c r="R331" i="2"/>
  <c r="P332" i="2"/>
  <c r="Q332" i="2"/>
  <c r="R332" i="2"/>
  <c r="P333" i="2"/>
  <c r="Q333" i="2"/>
  <c r="R333" i="2"/>
  <c r="P334" i="2"/>
  <c r="Q334" i="2"/>
  <c r="R334" i="2"/>
  <c r="P335" i="2"/>
  <c r="Q335" i="2"/>
  <c r="R335" i="2"/>
  <c r="P336" i="2"/>
  <c r="Q336" i="2"/>
  <c r="R336" i="2"/>
  <c r="P327" i="2"/>
  <c r="P311" i="2"/>
  <c r="Q311" i="2"/>
  <c r="R311" i="2"/>
  <c r="P312" i="2"/>
  <c r="Q312" i="2"/>
  <c r="R312" i="2"/>
  <c r="P313" i="2"/>
  <c r="Q313" i="2"/>
  <c r="R313" i="2"/>
  <c r="P314" i="2"/>
  <c r="Q314" i="2"/>
  <c r="R314" i="2"/>
  <c r="P315" i="2"/>
  <c r="Q315" i="2"/>
  <c r="R315" i="2"/>
  <c r="P316" i="2"/>
  <c r="Q316" i="2"/>
  <c r="R316" i="2"/>
  <c r="P317" i="2"/>
  <c r="Q317" i="2"/>
  <c r="R317" i="2"/>
  <c r="P318" i="2"/>
  <c r="Q318" i="2"/>
  <c r="R318" i="2"/>
  <c r="P319" i="2"/>
  <c r="Q319" i="2"/>
  <c r="R319" i="2"/>
  <c r="P310" i="2"/>
  <c r="P294" i="2"/>
  <c r="Q294" i="2"/>
  <c r="R294" i="2"/>
  <c r="P295" i="2"/>
  <c r="Q295" i="2"/>
  <c r="R295" i="2"/>
  <c r="P296" i="2"/>
  <c r="Q296" i="2"/>
  <c r="R296" i="2"/>
  <c r="P297" i="2"/>
  <c r="Q297" i="2"/>
  <c r="R297" i="2"/>
  <c r="P298" i="2"/>
  <c r="Q298" i="2"/>
  <c r="R298" i="2"/>
  <c r="P299" i="2"/>
  <c r="Q299" i="2"/>
  <c r="R299" i="2"/>
  <c r="P300" i="2"/>
  <c r="P301" i="2"/>
  <c r="Q301" i="2"/>
  <c r="R301" i="2"/>
  <c r="P302" i="2"/>
  <c r="Q302" i="2"/>
  <c r="R302" i="2"/>
  <c r="P293" i="2"/>
  <c r="Q293" i="2"/>
  <c r="R293" i="2"/>
  <c r="P277" i="2"/>
  <c r="Q277" i="2"/>
  <c r="R277" i="2"/>
  <c r="P278" i="2"/>
  <c r="Q278" i="2"/>
  <c r="R278" i="2"/>
  <c r="P279" i="2"/>
  <c r="P280" i="2"/>
  <c r="Q280" i="2"/>
  <c r="R280" i="2"/>
  <c r="P281" i="2"/>
  <c r="Q281" i="2"/>
  <c r="R281" i="2"/>
  <c r="P282" i="2"/>
  <c r="P283" i="2"/>
  <c r="Q283" i="2"/>
  <c r="R283" i="2"/>
  <c r="P284" i="2"/>
  <c r="Q284" i="2"/>
  <c r="R284" i="2"/>
  <c r="P285" i="2"/>
  <c r="Q285" i="2"/>
  <c r="R285" i="2"/>
  <c r="P276" i="2"/>
  <c r="P261" i="2"/>
  <c r="Q261" i="2"/>
  <c r="R261" i="2"/>
  <c r="P262" i="2"/>
  <c r="Q262" i="2"/>
  <c r="R262" i="2"/>
  <c r="P263" i="2"/>
  <c r="Q263" i="2"/>
  <c r="R263" i="2"/>
  <c r="P264" i="2"/>
  <c r="Q264" i="2"/>
  <c r="R264" i="2"/>
  <c r="P265" i="2"/>
  <c r="Q265" i="2"/>
  <c r="R265" i="2"/>
  <c r="P266" i="2"/>
  <c r="Q266" i="2"/>
  <c r="R266" i="2"/>
  <c r="P267" i="2"/>
  <c r="P268" i="2"/>
  <c r="Q268" i="2"/>
  <c r="R268" i="2"/>
  <c r="P269" i="2"/>
  <c r="Q269" i="2"/>
  <c r="R269" i="2"/>
  <c r="P260" i="2"/>
  <c r="Q260" i="2"/>
  <c r="R260" i="2"/>
  <c r="P244" i="2"/>
  <c r="Q244" i="2"/>
  <c r="R244" i="2"/>
  <c r="P245" i="2"/>
  <c r="Q245" i="2"/>
  <c r="R245" i="2"/>
  <c r="P246" i="2"/>
  <c r="P247" i="2"/>
  <c r="Q247" i="2"/>
  <c r="R247" i="2"/>
  <c r="P248" i="2"/>
  <c r="Q248" i="2"/>
  <c r="R248" i="2"/>
  <c r="P249" i="2"/>
  <c r="Q249" i="2"/>
  <c r="R249" i="2"/>
  <c r="P250" i="2"/>
  <c r="Q250" i="2"/>
  <c r="R250" i="2"/>
  <c r="P251" i="2"/>
  <c r="Q251" i="2"/>
  <c r="R251" i="2"/>
  <c r="P252" i="2"/>
  <c r="Q252" i="2"/>
  <c r="R252" i="2"/>
  <c r="P243" i="2"/>
  <c r="Q243" i="2"/>
  <c r="R243" i="2"/>
  <c r="P228" i="2"/>
  <c r="Q228" i="2"/>
  <c r="R228" i="2"/>
  <c r="P229" i="2"/>
  <c r="Q229" i="2"/>
  <c r="R229" i="2"/>
  <c r="P230" i="2"/>
  <c r="Q230" i="2"/>
  <c r="R230" i="2"/>
  <c r="P231" i="2"/>
  <c r="Q231" i="2"/>
  <c r="R231" i="2"/>
  <c r="P232" i="2"/>
  <c r="Q232" i="2"/>
  <c r="R232" i="2"/>
  <c r="P233" i="2"/>
  <c r="P234" i="2"/>
  <c r="Q234" i="2"/>
  <c r="R234" i="2"/>
  <c r="P235" i="2"/>
  <c r="Q235" i="2"/>
  <c r="R235" i="2"/>
  <c r="P214" i="2"/>
  <c r="Q214" i="2"/>
  <c r="R214" i="2"/>
  <c r="P215" i="2"/>
  <c r="Q215" i="2"/>
  <c r="R215" i="2"/>
  <c r="P216" i="2"/>
  <c r="P217" i="2"/>
  <c r="Q217" i="2"/>
  <c r="R217" i="2"/>
  <c r="P218" i="2"/>
  <c r="Q218" i="2"/>
  <c r="R218" i="2"/>
  <c r="P198" i="2"/>
  <c r="Q198" i="2"/>
  <c r="R198" i="2"/>
  <c r="P199" i="2"/>
  <c r="P200" i="2"/>
  <c r="Q200" i="2"/>
  <c r="R200" i="2"/>
  <c r="P201" i="2"/>
  <c r="Q201" i="2"/>
  <c r="R201" i="2"/>
  <c r="P180" i="2"/>
  <c r="Q180" i="2"/>
  <c r="R180" i="2"/>
  <c r="P181" i="2"/>
  <c r="Q181" i="2"/>
  <c r="R181" i="2"/>
  <c r="P182" i="2"/>
  <c r="P183" i="2"/>
  <c r="Q183" i="2"/>
  <c r="R183" i="2"/>
  <c r="P184" i="2"/>
  <c r="Q184" i="2"/>
  <c r="R184" i="2"/>
  <c r="P163" i="2"/>
  <c r="Q163" i="2"/>
  <c r="R163" i="2"/>
  <c r="P164" i="2"/>
  <c r="Q164" i="2"/>
  <c r="R164" i="2"/>
  <c r="P165" i="2"/>
  <c r="Q165" i="2"/>
  <c r="R165" i="2"/>
  <c r="P166" i="2"/>
  <c r="Q166" i="2"/>
  <c r="R166" i="2"/>
  <c r="P167" i="2"/>
  <c r="Q167" i="2"/>
  <c r="R167" i="2"/>
  <c r="P144" i="2"/>
  <c r="Q144" i="2"/>
  <c r="R144" i="2"/>
  <c r="P145" i="2"/>
  <c r="Q145" i="2"/>
  <c r="R145" i="2"/>
  <c r="P146" i="2"/>
  <c r="Q146" i="2"/>
  <c r="R146" i="2"/>
  <c r="P147" i="2"/>
  <c r="Q147" i="2"/>
  <c r="R147" i="2"/>
  <c r="P148" i="2"/>
  <c r="P149" i="2"/>
  <c r="Q149" i="2"/>
  <c r="R149" i="2"/>
  <c r="P150" i="2"/>
  <c r="Q150" i="2"/>
  <c r="R150" i="2"/>
  <c r="P130" i="2"/>
  <c r="P131" i="2"/>
  <c r="Q131" i="2"/>
  <c r="R131" i="2"/>
  <c r="P132" i="2"/>
  <c r="Q132" i="2"/>
  <c r="R132" i="2"/>
  <c r="P133" i="2"/>
  <c r="P113" i="2"/>
  <c r="P114" i="2"/>
  <c r="Q114" i="2"/>
  <c r="R114" i="2"/>
  <c r="P115" i="2"/>
  <c r="Q115" i="2"/>
  <c r="R115" i="2"/>
  <c r="P116" i="2"/>
  <c r="Q116" i="2"/>
  <c r="R116" i="2"/>
  <c r="P92" i="2"/>
  <c r="Q92" i="2"/>
  <c r="R92" i="2"/>
  <c r="P93" i="2"/>
  <c r="P94" i="2"/>
  <c r="Q94" i="2"/>
  <c r="R94" i="2"/>
  <c r="P95" i="2"/>
  <c r="Q95" i="2"/>
  <c r="R95" i="2"/>
  <c r="P96" i="2"/>
  <c r="Q96" i="2"/>
  <c r="R96" i="2"/>
  <c r="P97" i="2"/>
  <c r="Q97" i="2"/>
  <c r="R97" i="2"/>
  <c r="P98" i="2"/>
  <c r="Q98" i="2"/>
  <c r="R98" i="2"/>
  <c r="P99" i="2"/>
  <c r="Q99" i="2"/>
  <c r="R99" i="2"/>
  <c r="P78" i="2"/>
  <c r="Q78" i="2"/>
  <c r="R78" i="2"/>
  <c r="P79" i="2"/>
  <c r="Q79" i="2"/>
  <c r="R79" i="2"/>
  <c r="P80" i="2"/>
  <c r="Q80" i="2"/>
  <c r="R80" i="2"/>
  <c r="P81" i="2"/>
  <c r="Q81" i="2"/>
  <c r="R81" i="2"/>
  <c r="P82" i="2"/>
  <c r="Q82" i="2"/>
  <c r="R82" i="2"/>
  <c r="P60" i="2"/>
  <c r="Q60" i="2"/>
  <c r="R60" i="2"/>
  <c r="P61" i="2"/>
  <c r="Q61" i="2"/>
  <c r="R61" i="2"/>
  <c r="P62" i="2"/>
  <c r="Q62" i="2"/>
  <c r="R62" i="2"/>
  <c r="P63" i="2"/>
  <c r="P64" i="2"/>
  <c r="Q64" i="2"/>
  <c r="R64" i="2"/>
  <c r="P65" i="2"/>
  <c r="Q65" i="2"/>
  <c r="R65" i="2"/>
  <c r="P39" i="2"/>
  <c r="P40" i="2"/>
  <c r="Q40" i="2"/>
  <c r="R40" i="2"/>
  <c r="P41" i="2"/>
  <c r="Q41" i="2"/>
  <c r="R41" i="2"/>
  <c r="P42" i="2"/>
  <c r="Q42" i="2"/>
  <c r="R42" i="2"/>
  <c r="P43" i="2"/>
  <c r="Q43" i="2"/>
  <c r="R43" i="2"/>
  <c r="P44" i="2"/>
  <c r="P45" i="2"/>
  <c r="Q45" i="2"/>
  <c r="R45" i="2"/>
  <c r="P46" i="2"/>
  <c r="Q46" i="2"/>
  <c r="R46" i="2"/>
  <c r="P28" i="2"/>
  <c r="Q28" i="2"/>
  <c r="R28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Q93" i="2"/>
  <c r="R93" i="2"/>
  <c r="Q113" i="2"/>
  <c r="R113" i="2"/>
  <c r="R117" i="2"/>
  <c r="Q182" i="2"/>
  <c r="R182" i="2"/>
  <c r="R185" i="2"/>
  <c r="Q199" i="2"/>
  <c r="R199" i="2"/>
  <c r="Q216" i="2"/>
  <c r="R216" i="2"/>
  <c r="R219" i="2"/>
  <c r="Q385" i="2"/>
  <c r="R385" i="2"/>
  <c r="R388" i="2"/>
  <c r="Q398" i="2"/>
  <c r="R398" i="2"/>
  <c r="Q429" i="2"/>
  <c r="R429" i="2"/>
  <c r="Q432" i="2"/>
  <c r="R432" i="2"/>
  <c r="Q463" i="2"/>
  <c r="R463" i="2"/>
  <c r="Q469" i="2"/>
  <c r="R469" i="2"/>
  <c r="Q466" i="2"/>
  <c r="R466" i="2"/>
  <c r="Q589" i="2"/>
  <c r="R589" i="2"/>
  <c r="R592" i="2"/>
  <c r="Q602" i="2"/>
  <c r="R602" i="2"/>
  <c r="Q44" i="2"/>
  <c r="R44" i="2"/>
  <c r="Q133" i="2"/>
  <c r="R133" i="2"/>
  <c r="Q130" i="2"/>
  <c r="R130" i="2"/>
  <c r="Q521" i="2"/>
  <c r="R521" i="2"/>
  <c r="R524" i="2"/>
  <c r="Q599" i="2"/>
  <c r="R599" i="2"/>
  <c r="Q568" i="2"/>
  <c r="R568" i="2"/>
  <c r="Q565" i="2"/>
  <c r="R565" i="2"/>
  <c r="Q555" i="2"/>
  <c r="R555" i="2"/>
  <c r="R558" i="2"/>
  <c r="Q534" i="2"/>
  <c r="R534" i="2"/>
  <c r="Q531" i="2"/>
  <c r="R531" i="2"/>
  <c r="Q500" i="2"/>
  <c r="R500" i="2"/>
  <c r="Q497" i="2"/>
  <c r="R497" i="2"/>
  <c r="Q487" i="2"/>
  <c r="R487" i="2"/>
  <c r="R490" i="2"/>
  <c r="Q453" i="2"/>
  <c r="R453" i="2"/>
  <c r="R456" i="2"/>
  <c r="Q436" i="2"/>
  <c r="R436" i="2"/>
  <c r="Q419" i="2"/>
  <c r="R419" i="2"/>
  <c r="R422" i="2"/>
  <c r="Q395" i="2"/>
  <c r="R395" i="2"/>
  <c r="Q364" i="2"/>
  <c r="R364" i="2"/>
  <c r="Q361" i="2"/>
  <c r="R361" i="2"/>
  <c r="Q351" i="2"/>
  <c r="R351" i="2"/>
  <c r="R354" i="2"/>
  <c r="Q330" i="2"/>
  <c r="R330" i="2"/>
  <c r="Q327" i="2"/>
  <c r="R327" i="2"/>
  <c r="Q310" i="2"/>
  <c r="R310" i="2"/>
  <c r="R320" i="2"/>
  <c r="Q300" i="2"/>
  <c r="R300" i="2"/>
  <c r="R303" i="2"/>
  <c r="Q282" i="2"/>
  <c r="R282" i="2"/>
  <c r="Q279" i="2"/>
  <c r="R279" i="2"/>
  <c r="Q276" i="2"/>
  <c r="R276" i="2"/>
  <c r="Q267" i="2"/>
  <c r="R267" i="2"/>
  <c r="R270" i="2"/>
  <c r="Q246" i="2"/>
  <c r="R246" i="2"/>
  <c r="R253" i="2"/>
  <c r="Q233" i="2"/>
  <c r="R233" i="2"/>
  <c r="R236" i="2"/>
  <c r="Q148" i="2"/>
  <c r="R148" i="2"/>
  <c r="R151" i="2"/>
  <c r="R134" i="2"/>
  <c r="Q63" i="2"/>
  <c r="R63" i="2"/>
  <c r="Q39" i="2"/>
  <c r="R39" i="2"/>
  <c r="R202" i="2"/>
  <c r="R609" i="2"/>
  <c r="R473" i="2"/>
  <c r="R439" i="2"/>
  <c r="R405" i="2"/>
  <c r="R575" i="2"/>
  <c r="R541" i="2"/>
  <c r="R507" i="2"/>
  <c r="R371" i="2"/>
  <c r="R337" i="2"/>
  <c r="R286" i="2"/>
  <c r="R168" i="2"/>
  <c r="R83" i="2"/>
  <c r="R29" i="2"/>
  <c r="R66" i="2"/>
  <c r="R47" i="2"/>
  <c r="R613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<sst xmlns="http://schemas.openxmlformats.org/spreadsheetml/2006/main" count="914" uniqueCount="266">
  <si>
    <t>2021 sausio 18</t>
  </si>
  <si>
    <t>Pareiškėjas:</t>
  </si>
  <si>
    <t>Lietuvos taekwondo federacija</t>
  </si>
  <si>
    <t xml:space="preserve">           (Pareiškėjo pavadinimas)</t>
  </si>
  <si>
    <t>Smolensko 10-34 LT03201 Vilnius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</si>
  <si>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</si>
  <si>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</si>
  <si>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</si>
  <si>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</si>
  <si>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</si>
  <si>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</si>
  <si>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</si>
  <si>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</si>
  <si>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</si>
  <si>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</si>
  <si>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</si>
  <si>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</si>
  <si>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</si>
  <si>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</si>
  <si>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</si>
  <si>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</si>
  <si>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</si>
  <si>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</si>
  <si>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</si>
  <si>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</si>
  <si>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</si>
  <si>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2020 m. Europos olimpinių svorių čempionatas</t>
  </si>
  <si>
    <t xml:space="preserve">(sporto renginio pavadinimas) </t>
  </si>
  <si>
    <t>Klaudija Tvaronavičiūtė</t>
  </si>
  <si>
    <t>kyorugi</t>
  </si>
  <si>
    <t>olimpinė</t>
  </si>
  <si>
    <t>EČ</t>
  </si>
  <si>
    <t>Ne</t>
  </si>
  <si>
    <t>Kvedaraitė Augustė</t>
  </si>
  <si>
    <t xml:space="preserve">Edgaras Abromavičius </t>
  </si>
  <si>
    <t>Iš viso:</t>
  </si>
  <si>
    <t>PRIDEDAMA. ____________________________________________________________________________________________________</t>
  </si>
  <si>
    <t>https://worldtaekwondoeurope.org/files/D2_Eurpean_Championships_Olympic_Weiight_Categories_2020.pdf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</si>
  <si>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</si>
  <si>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2019 m. Europos Olimpinių svorių čemp.</t>
  </si>
  <si>
    <t xml:space="preserve">Nuoroda į protokolą: https://www.martial.events/en/events/european-taekwondo-championships-olympic-weight-categories-2019									
</t>
  </si>
  <si>
    <t>Edgaras Abromavičius</t>
  </si>
  <si>
    <t>Taip</t>
  </si>
  <si>
    <t xml:space="preserve">PRIDEDAMA. https://www.martial.events/en/events/european-taekwondo-championships-olympic-weight-categories-2019									
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</si>
  <si>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</si>
  <si>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2019  m. Pasaulio čempionatas</t>
  </si>
  <si>
    <t xml:space="preserve">Nuoroda į protokolą:https://www.wtkmedia.com/wp-content/uploads/2019/05/RESULTS-DAY-1-and-2.pdf	https://www.wtkmedia.com/wp-content/uploads/2019/05/Results-%E2%80%93-Day-3-%E2%80%93-Manchester-2019-WTC-1.pdf									
</t>
  </si>
  <si>
    <t>PČ</t>
  </si>
  <si>
    <t>Danielius Djačekas</t>
  </si>
  <si>
    <t>Karolis Budėnas</t>
  </si>
  <si>
    <t>neolimpinė</t>
  </si>
  <si>
    <t xml:space="preserve">PRIDEDAMA. _https://www.wtkmedia.com/wp-content/uploads/2019/05/RESULTS-DAY-1-and-2.pdf							https://www.wtkmedia.com/wp-content/uploads/2019/05/Results-%E2%80%93-Day-3-%E2%80%93-Manchester-2019-WTC-1.pdf									
</t>
  </si>
  <si>
    <t>2019 m. Jaunimo Europos čemp.</t>
  </si>
  <si>
    <t xml:space="preserve">Nuoroda į protokolą: https://www.uptkd.com/resul_pdf_elim.php?camp=220 			https://www.uptkd.com/resul_pdf_elim.php?camp=221				
</t>
  </si>
  <si>
    <t>JEČ</t>
  </si>
  <si>
    <t>Augustė Kvedaravičiūtė</t>
  </si>
  <si>
    <t>Ugne Janušauskaitė</t>
  </si>
  <si>
    <t xml:space="preserve">PRIDEDAMA. _https://www.uptkd.com/resul_pdf_elim.php?camp=220 			https://www.uptkd.com/resul_pdf_elim.php?camp=221				
</t>
  </si>
  <si>
    <t>2019 m. Europos čepionatas Extra</t>
  </si>
  <si>
    <t xml:space="preserve">PRIDEDAMA. __https://www.wtkmedia.com/wp-content/uploads/2019/11/G4_Extra_European_Championships_-_Results_-_DAY_2.pdf							
</t>
  </si>
  <si>
    <t>2018  m. Europos čempionatas</t>
  </si>
  <si>
    <t>Nuoroda į protokolą:</t>
  </si>
  <si>
    <t>Andrius Klemas</t>
  </si>
  <si>
    <t>Mantvydas Valčiukas</t>
  </si>
  <si>
    <t>Gerda Gaižauskaitė</t>
  </si>
  <si>
    <t>https://uptkd.com/resul_pdf_elim.php?camp=117</t>
  </si>
  <si>
    <t>2018  m. Europos Jaunimo čempionatas</t>
  </si>
  <si>
    <t xml:space="preserve">Nuoroda į protokolą: https://www.wtkmedia.com/taekwondo-warsaw-2018-european-under-21-champs-russia-reigns-with-5-titles/							
</t>
  </si>
  <si>
    <t>Gerda Gaižauskaite</t>
  </si>
  <si>
    <t>https://www.wtkmedia.com/taekwondo-warsaw-2018-european-under-21-champs-russia-reigns-with-5-titles/</t>
  </si>
  <si>
    <t>2018 m. Pasaulio Jaunių čempionatas</t>
  </si>
  <si>
    <t xml:space="preserve">Nuoroda į protokolą: http://www.ma-regonline.com/results/1159/RESULTS%20DAY%201,%202018%20WORLD%20TAEKWONDO%20JUNIOR%20CHAMPIONSHIPS%20HAMMAMET,%20TUNISIA.pdf												
</t>
  </si>
  <si>
    <t>Ugnė janušauskaitė</t>
  </si>
  <si>
    <t>JnPČ</t>
  </si>
  <si>
    <t>http://www.ma-regonline.com/results/1159/RESULTS%20DAY%201,%202018%20WORLD%20TAEKWONDO%20JUNIOR%20CHAMPIONSHIPS%20HAMMAMET,%20TUNISIA.pdf</t>
  </si>
  <si>
    <t>2017 m. Pasaulio čempionatas</t>
  </si>
  <si>
    <t xml:space="preserve">Nuoroda į protokolą: http://www.worldtaekwondo.org/competition/world-taekwondo-championships/championships-2017/information/							
</t>
  </si>
  <si>
    <t xml:space="preserve">Aurimas Klemas </t>
  </si>
  <si>
    <t>http://www.worldtaekwondo.org/competition/world-taekwondo-championships/championships-2017/information/</t>
  </si>
  <si>
    <t>2017 m. Europos Olimp. Sv. čemp.</t>
  </si>
  <si>
    <t>Aurimas Klemas</t>
  </si>
  <si>
    <t>https://www.wtkmedia.com/taekwondo-sofia-2017-european-senior-championships-olympic-weight-categories-days-1-and-2-russia-grabs-all-5-golds/</t>
  </si>
  <si>
    <t>2017 m. Europos Jaunimo čemp</t>
  </si>
  <si>
    <t xml:space="preserve">Nuoroda į protokolą: https://tpss.eu/results/1048/Drawsheets%20INCLUDING%20RESULTS%20all%20days.pdf					
</t>
  </si>
  <si>
    <t>https://tpss.eu/results/1048/Drawsheets%20INCLUDING%20RESULTS%20all%20days.pdf</t>
  </si>
  <si>
    <t>2016 m. Europos čempionatas</t>
  </si>
  <si>
    <t xml:space="preserve">Nuoroda į protokolą: https://tpss.eu/Resultdetail.asp?ID=786	
</t>
  </si>
  <si>
    <t>Rokas Urbutis</t>
  </si>
  <si>
    <t>https://tpss.eu/Resultdetail.asp?ID=786</t>
  </si>
  <si>
    <t>2016 m. Europos Jaunimo čemp.</t>
  </si>
  <si>
    <t xml:space="preserve">Nuoroda į protokolą: https://tpss.eu/Resultdetail.asp?ID=842	
</t>
  </si>
  <si>
    <t>https://tpss.eu/Resultdetail.asp?ID=842</t>
  </si>
  <si>
    <t>201     m. 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</si>
  <si>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</si>
  <si>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</si>
  <si>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</si>
  <si>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</si>
  <si>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</si>
  <si>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</si>
  <si>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</si>
  <si>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</si>
  <si>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</si>
  <si>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</si>
  <si>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</si>
  <si>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</si>
  <si>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</si>
  <si>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</si>
  <si>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</si>
  <si>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</si>
  <si>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</si>
  <si>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</si>
  <si>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</si>
  <si>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</si>
  <si>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</si>
  <si>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</si>
  <si>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</si>
  <si>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</si>
  <si>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</si>
  <si>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</si>
  <si>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</si>
  <si>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</si>
  <si>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</si>
  <si>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</si>
  <si>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</si>
  <si>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</si>
  <si>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</si>
  <si>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</si>
  <si>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</si>
  <si>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</si>
  <si>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</si>
  <si>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</si>
  <si>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</si>
  <si>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</si>
  <si>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</si>
  <si>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</si>
  <si>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</si>
  <si>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</si>
  <si>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</si>
  <si>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</si>
  <si>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</si>
  <si>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</si>
  <si>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</si>
  <si>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</si>
  <si>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</si>
  <si>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</si>
  <si>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</si>
  <si>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</si>
  <si>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</si>
  <si>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</si>
  <si>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</si>
  <si>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</si>
  <si>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</si>
  <si>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</si>
  <si>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</si>
  <si>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</si>
  <si>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</si>
  <si>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</si>
  <si>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</si>
  <si>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</si>
  <si>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</si>
  <si>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</si>
  <si>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</si>
  <si>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</si>
  <si>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</si>
  <si>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</si>
  <si>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</si>
  <si>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</si>
  <si>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</si>
  <si>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</si>
  <si>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</si>
  <si>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</si>
  <si>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JPČ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</si>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</sst>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trike/>
      <sz val="11"/>
      <name val="Times New Roman"/>
      <family val="1"/>
      <charset val="186"/>
    </font>
    <font>
      <i/>
      <strike/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21" fillId="0" borderId="0" xfId="0" applyFont="1" applyAlignment="1">
      <alignment vertical="center" wrapText="1"/>
    </xf>
    <xf numFmtId="0" fontId="31" fillId="0" borderId="0" xfId="2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shrinkToFit="1"/>
    </xf>
    <xf numFmtId="2" fontId="33" fillId="0" borderId="2" xfId="0" applyNumberFormat="1" applyFont="1" applyBorder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2" fontId="34" fillId="3" borderId="2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25"/>
  <sheetViews>
    <sheetView tabSelected="1" topLeftCell="A613" zoomScaleNormal="100" workbookViewId="0">
      <selection activeCell="W98" sqref="W98"/>
    </sheetView>
  </sheetViews>
  <sheetFormatPr defaultColWidth="9.140625" defaultRowHeight="15"/>
  <cols>
    <col min="1" max="1" width="3.85546875" style="1" bestFit="1" customWidth="1"/>
    <col min="2" max="2" width="21" style="1" customWidth="1"/>
    <col min="3" max="3" width="9.7109375" style="1" customWidth="1"/>
    <col min="4" max="4" width="8.7109375" style="1" customWidth="1"/>
    <col min="5" max="5" width="5.85546875" style="1" customWidth="1"/>
    <col min="6" max="6" width="6.85546875" style="1" customWidth="1"/>
    <col min="7" max="7" width="5" style="1" customWidth="1"/>
    <col min="8" max="8" width="5.42578125" style="1" customWidth="1"/>
    <col min="9" max="9" width="13.28515625" style="8" customWidth="1"/>
    <col min="10" max="10" width="10.5703125" style="1" customWidth="1"/>
    <col min="11" max="11" width="7.85546875" style="8" customWidth="1"/>
    <col min="12" max="12" width="10.5703125" style="1" customWidth="1"/>
    <col min="13" max="13" width="8.1406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2.28515625" style="1" customWidth="1"/>
    <col min="19" max="16384" width="9.140625" style="1"/>
  </cols>
  <sheetData>
    <row r="1" spans="1:18" s="8" customFormat="1" ht="15.75">
      <c r="D1" s="61"/>
      <c r="E1" s="61"/>
      <c r="F1" s="61"/>
      <c r="G1" s="61"/>
      <c r="H1" s="61"/>
      <c r="I1" s="61"/>
      <c r="J1" s="61"/>
      <c r="K1" s="61"/>
      <c r="L1" s="61"/>
      <c r="N1" s="2"/>
      <c r="O1" s="2"/>
      <c r="P1" s="2"/>
      <c r="Q1" s="2"/>
    </row>
    <row r="2" spans="1:18" s="8" customFormat="1" ht="15.75">
      <c r="B2" s="8" t="s">
        <v>0</v>
      </c>
      <c r="D2" s="61"/>
      <c r="E2" s="61"/>
      <c r="F2" s="61"/>
      <c r="G2" s="61"/>
      <c r="H2" s="61"/>
      <c r="I2" s="61"/>
      <c r="J2" s="61"/>
      <c r="K2" s="61"/>
      <c r="L2" s="61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83" t="s">
        <v>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"/>
    </row>
    <row r="6" spans="1:18" ht="18.75">
      <c r="A6" s="90" t="s">
        <v>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8"/>
    </row>
    <row r="7" spans="1:18" s="8" customFormat="1" ht="15.75">
      <c r="A7" s="61"/>
      <c r="B7" s="100" t="s">
        <v>4</v>
      </c>
      <c r="C7" s="100"/>
      <c r="D7" s="100"/>
      <c r="E7" s="100"/>
      <c r="F7" s="100"/>
      <c r="G7" s="100"/>
      <c r="H7" s="100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1"/>
      <c r="B8" s="91" t="s">
        <v>5</v>
      </c>
      <c r="C8" s="91"/>
      <c r="D8" s="91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1"/>
      <c r="B9" s="48">
        <v>191957972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1"/>
      <c r="B10" s="59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101" t="s">
        <v>7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105" t="s">
        <v>8</v>
      </c>
      <c r="B13" s="96" t="s">
        <v>9</v>
      </c>
      <c r="C13" s="96" t="s">
        <v>10</v>
      </c>
      <c r="D13" s="96" t="s">
        <v>11</v>
      </c>
      <c r="E13" s="92" t="s">
        <v>12</v>
      </c>
      <c r="F13" s="87"/>
      <c r="G13" s="88"/>
      <c r="H13" s="88"/>
      <c r="I13" s="88"/>
      <c r="J13" s="88"/>
      <c r="K13" s="88"/>
      <c r="L13" s="88"/>
      <c r="M13" s="88"/>
      <c r="N13" s="88"/>
      <c r="O13" s="89"/>
      <c r="P13" s="94" t="s">
        <v>13</v>
      </c>
      <c r="Q13" s="107" t="s">
        <v>14</v>
      </c>
      <c r="R13" s="102" t="s">
        <v>15</v>
      </c>
    </row>
    <row r="14" spans="1:18" s="8" customFormat="1" ht="45" customHeight="1">
      <c r="A14" s="105"/>
      <c r="B14" s="96"/>
      <c r="C14" s="96"/>
      <c r="D14" s="96"/>
      <c r="E14" s="106"/>
      <c r="F14" s="92" t="s">
        <v>16</v>
      </c>
      <c r="G14" s="92" t="s">
        <v>17</v>
      </c>
      <c r="H14" s="92" t="s">
        <v>18</v>
      </c>
      <c r="I14" s="97" t="s">
        <v>19</v>
      </c>
      <c r="J14" s="92" t="s">
        <v>20</v>
      </c>
      <c r="K14" s="92" t="s">
        <v>21</v>
      </c>
      <c r="L14" s="92" t="s">
        <v>22</v>
      </c>
      <c r="M14" s="92" t="s">
        <v>23</v>
      </c>
      <c r="N14" s="85" t="s">
        <v>24</v>
      </c>
      <c r="O14" s="85" t="s">
        <v>25</v>
      </c>
      <c r="P14" s="95"/>
      <c r="Q14" s="108"/>
      <c r="R14" s="103"/>
    </row>
    <row r="15" spans="1:18" s="8" customFormat="1" ht="76.150000000000006" customHeight="1">
      <c r="A15" s="105"/>
      <c r="B15" s="96"/>
      <c r="C15" s="96"/>
      <c r="D15" s="96"/>
      <c r="E15" s="93"/>
      <c r="F15" s="93"/>
      <c r="G15" s="93"/>
      <c r="H15" s="93"/>
      <c r="I15" s="98"/>
      <c r="J15" s="93"/>
      <c r="K15" s="93"/>
      <c r="L15" s="93"/>
      <c r="M15" s="93"/>
      <c r="N15" s="86"/>
      <c r="O15" s="86"/>
      <c r="P15" s="95"/>
      <c r="Q15" s="109"/>
      <c r="R15" s="104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75" t="s">
        <v>26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58"/>
      <c r="R17" s="8"/>
      <c r="S17" s="8"/>
    </row>
    <row r="18" spans="1:19" ht="16.899999999999999" customHeight="1">
      <c r="A18" s="77" t="s">
        <v>27</v>
      </c>
      <c r="B18" s="78"/>
      <c r="C18" s="78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8"/>
      <c r="R18" s="8"/>
      <c r="S18" s="8"/>
    </row>
    <row r="19" spans="1:19" ht="30">
      <c r="A19" s="62">
        <v>1</v>
      </c>
      <c r="B19" s="62" t="s">
        <v>28</v>
      </c>
      <c r="C19" s="12" t="s">
        <v>29</v>
      </c>
      <c r="D19" s="62" t="s">
        <v>30</v>
      </c>
      <c r="E19" s="62">
        <v>1</v>
      </c>
      <c r="F19" s="62" t="s">
        <v>31</v>
      </c>
      <c r="G19" s="62">
        <v>1</v>
      </c>
      <c r="H19" s="62" t="s">
        <v>32</v>
      </c>
      <c r="I19" s="62"/>
      <c r="J19" s="62">
        <v>21</v>
      </c>
      <c r="K19" s="62"/>
      <c r="L19" s="62">
        <v>9</v>
      </c>
      <c r="M19" s="62"/>
      <c r="N19" s="3">
        <v>35</v>
      </c>
      <c r="O19" s="9">
        <v>35</v>
      </c>
      <c r="P19" s="4">
        <v>7.34</v>
      </c>
      <c r="Q19" s="11">
        <v>20.98</v>
      </c>
      <c r="R19" s="10">
        <v>16.940000000000001</v>
      </c>
      <c r="S19" s="20"/>
    </row>
    <row r="20" spans="1:19">
      <c r="A20" s="62">
        <v>2</v>
      </c>
      <c r="B20" s="62" t="s">
        <v>33</v>
      </c>
      <c r="C20" s="12" t="s">
        <v>29</v>
      </c>
      <c r="D20" s="62" t="s">
        <v>30</v>
      </c>
      <c r="E20" s="62">
        <v>1</v>
      </c>
      <c r="F20" s="62" t="s">
        <v>31</v>
      </c>
      <c r="G20" s="62">
        <v>1</v>
      </c>
      <c r="H20" s="62" t="s">
        <v>32</v>
      </c>
      <c r="I20" s="62"/>
      <c r="J20" s="62">
        <v>21</v>
      </c>
      <c r="K20" s="62"/>
      <c r="L20" s="62">
        <v>17</v>
      </c>
      <c r="M20" s="62"/>
      <c r="N20" s="3">
        <v>21.88</v>
      </c>
      <c r="O20" s="9">
        <v>0</v>
      </c>
      <c r="P20" s="4">
        <v>0</v>
      </c>
      <c r="Q20" s="11">
        <v>0</v>
      </c>
      <c r="R20" s="10">
        <v>0</v>
      </c>
      <c r="S20" s="20"/>
    </row>
    <row r="21" spans="1:19">
      <c r="A21" s="62">
        <v>3</v>
      </c>
      <c r="B21" s="62" t="s">
        <v>34</v>
      </c>
      <c r="C21" s="12" t="s">
        <v>29</v>
      </c>
      <c r="D21" s="62" t="s">
        <v>30</v>
      </c>
      <c r="E21" s="62">
        <v>1</v>
      </c>
      <c r="F21" s="62" t="s">
        <v>31</v>
      </c>
      <c r="G21" s="62">
        <v>1</v>
      </c>
      <c r="H21" s="62" t="s">
        <v>32</v>
      </c>
      <c r="I21" s="62"/>
      <c r="J21" s="62">
        <v>23</v>
      </c>
      <c r="K21" s="62"/>
      <c r="L21" s="62">
        <v>17</v>
      </c>
      <c r="M21" s="62"/>
      <c r="N21" s="3">
        <v>23.96</v>
      </c>
      <c r="O21" s="9">
        <v>0</v>
      </c>
      <c r="P21" s="4">
        <v>0</v>
      </c>
      <c r="Q21" s="11">
        <v>0</v>
      </c>
      <c r="R21" s="10">
        <v>0</v>
      </c>
      <c r="S21" s="8"/>
    </row>
    <row r="22" spans="1:19">
      <c r="A22" s="62">
        <v>4</v>
      </c>
      <c r="B22" s="62"/>
      <c r="C22" s="1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3">
        <v>0</v>
      </c>
      <c r="O22" s="9">
        <v>0</v>
      </c>
      <c r="P22" s="4">
        <v>0</v>
      </c>
      <c r="Q22" s="11">
        <v>0</v>
      </c>
      <c r="R22" s="10">
        <v>0</v>
      </c>
      <c r="S22" s="8"/>
    </row>
    <row r="23" spans="1:19">
      <c r="A23" s="62">
        <v>5</v>
      </c>
      <c r="B23" s="62"/>
      <c r="C23" s="1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3">
        <f t="shared" ref="N23:N28" si="0">(IF(F23="OŽ",IF(L23=1,550.8,IF(L23=2,426.38,IF(L23=3,342.14,IF(L23=4,181.44,IF(L23=5,168.48,IF(L23=6,155.52,IF(L23=7,148.5,IF(L23=8,144,0))))))))+IF(L23&lt;=8,0,IF(L23&lt;=16,137.7,IF(L23&lt;=24,108,IF(L23&lt;=32,80.1,IF(L23&lt;=36,52.2,0)))))-IF(L23&lt;=8,0,IF(L23&lt;=16,(L23-9)*2.754,IF(L23&lt;=24,(L23-17)* 2.754,IF(L23&lt;=32,(L23-25)* 2.754,IF(L23&lt;=36,(L23-33)*2.754,0))))),0)+IF(F23="PČ",IF(L23=1,449,IF(L23=2,314.6,IF(L23=3,238,IF(L23=4,172,IF(L23=5,159,IF(L23=6,145,IF(L23=7,132,IF(L23=8,119,0))))))))+IF(L23&lt;=8,0,IF(L23&lt;=16,88,IF(L23&lt;=24,55,IF(L23&lt;=32,22,0))))-IF(L23&lt;=8,0,IF(L23&lt;=16,(L23-9)*2.245,IF(L23&lt;=24,(L23-17)*2.245,IF(L23&lt;=32,(L23-25)*2.245,0)))),0)+IF(F23="PČneol",IF(L23=1,85,IF(L23=2,64.61,IF(L23=3,50.76,IF(L23=4,16.25,IF(L23=5,15,IF(L23=6,13.75,IF(L23=7,12.5,IF(L23=8,11.25,0))))))))+IF(L23&lt;=8,0,IF(L23&lt;=16,9,0))-IF(L23&lt;=8,0,IF(L23&lt;=16,(L23-9)*0.425,0)),0)+IF(F23="PŽ",IF(L23=1,85,IF(L23=2,59.5,IF(L23=3,45,IF(L23=4,32.5,IF(L23=5,30,IF(L23=6,27.5,IF(L23=7,25,IF(L23=8,22.5,0))))))))+IF(L23&lt;=8,0,IF(L23&lt;=16,19,IF(L23&lt;=24,13,IF(L23&lt;=32,8,0))))-IF(L23&lt;=8,0,IF(L23&lt;=16,(L23-9)*0.425,IF(L23&lt;=24,(L23-17)*0.425,IF(L23&lt;=32,(L23-25)*0.425,0)))),0)+IF(F23="EČ",IF(L23=1,204,IF(L23=2,156.24,IF(L23=3,123.84,IF(L23=4,72,IF(L23=5,66,IF(L23=6,60,IF(L23=7,54,IF(L23=8,48,0))))))))+IF(L23&lt;=8,0,IF(L23&lt;=16,40,IF(L23&lt;=24,25,0)))-IF(L23&lt;=8,0,IF(L23&lt;=16,(L23-9)*1.02,IF(L23&lt;=24,(L23-17)*1.02,0))),0)+IF(F23="EČneol",IF(L23=1,68,IF(L23=2,51.69,IF(L23=3,40.61,IF(L23=4,13,IF(L23=5,12,IF(L23=6,11,IF(L23=7,10,IF(L23=8,9,0)))))))))+IF(F23="EŽ",IF(L23=1,68,IF(L23=2,47.6,IF(L23=3,36,IF(L23=4,18,IF(L23=5,16.5,IF(L23=6,15,IF(L23=7,13.5,IF(L23=8,12,0))))))))+IF(L23&lt;=8,0,IF(L23&lt;=16,10,IF(L23&lt;=24,6,0)))-IF(L23&lt;=8,0,IF(L23&lt;=16,(L23-9)*0.34,IF(L23&lt;=24,(L23-17)*0.34,0))),0)+IF(F23="PT",IF(L23=1,68,IF(L23=2,52.08,IF(L23=3,41.28,IF(L23=4,24,IF(L23=5,22,IF(L23=6,20,IF(L23=7,18,IF(L23=8,16,0))))))))+IF(L23&lt;=8,0,IF(L23&lt;=16,13,IF(L23&lt;=24,9,IF(L23&lt;=32,4,0))))-IF(L23&lt;=8,0,IF(L23&lt;=16,(L23-9)*0.34,IF(L23&lt;=24,(L23-17)*0.34,IF(L23&lt;=32,(L23-25)*0.34,0)))),0)+IF(F23="JOŽ",IF(L23=1,85,IF(L23=2,59.5,IF(L23=3,45,IF(L23=4,32.5,IF(L23=5,30,IF(L23=6,27.5,IF(L23=7,25,IF(L23=8,22.5,0))))))))+IF(L23&lt;=8,0,IF(L23&lt;=16,19,IF(L23&lt;=24,13,0)))-IF(L23&lt;=8,0,IF(L23&lt;=16,(L23-9)*0.425,IF(L23&lt;=24,(L23-17)*0.425,0))),0)+IF(F23="JPČ",IF(L23=1,68,IF(L23=2,47.6,IF(L23=3,36,IF(L23=4,26,IF(L23=5,24,IF(L23=6,22,IF(L23=7,20,IF(L23=8,18,0))))))))+IF(L23&lt;=8,0,IF(L23&lt;=16,13,IF(L23&lt;=24,9,0)))-IF(L23&lt;=8,0,IF(L23&lt;=16,(L23-9)*0.34,IF(L23&lt;=24,(L23-17)*0.34,0))),0)+IF(F23="JEČ",IF(L23=1,34,IF(L23=2,26.04,IF(L23=3,20.6,IF(L23=4,12,IF(L23=5,11,IF(L23=6,10,IF(L23=7,9,IF(L23=8,8,0))))))))+IF(L23&lt;=8,0,IF(L23&lt;=16,6,0))-IF(L23&lt;=8,0,IF(L23&lt;=16,(L23-9)*0.17,0)),0)+IF(F23="JEOF",IF(L23=1,34,IF(L23=2,26.04,IF(L23=3,20.6,IF(L23=4,12,IF(L23=5,11,IF(L23=6,10,IF(L23=7,9,IF(L23=8,8,0))))))))+IF(L23&lt;=8,0,IF(L23&lt;=16,6,0))-IF(L23&lt;=8,0,IF(L23&lt;=16,(L23-9)*0.17,0)),0)+IF(F23="JnPČ",IF(L23=1,51,IF(L23=2,35.7,IF(L23=3,27,IF(L23=4,19.5,IF(L23=5,18,IF(L23=6,16.5,IF(L23=7,15,IF(L23=8,13.5,0))))))))+IF(L23&lt;=8,0,IF(L23&lt;=16,10,0))-IF(L23&lt;=8,0,IF(L23&lt;=16,(L23-9)*0.255,0)),0)+IF(F23="JnEČ",IF(L23=1,25.5,IF(L23=2,19.53,IF(L23=3,15.48,IF(L23=4,9,IF(L23=5,8.25,IF(L23=6,7.5,IF(L23=7,6.75,IF(L23=8,6,0))))))))+IF(L23&lt;=8,0,IF(L23&lt;=16,5,0))-IF(L23&lt;=8,0,IF(L23&lt;=16,(L23-9)*0.1275,0)),0)+IF(F23="JčPČ",IF(L23=1,21.25,IF(L23=2,14.5,IF(L23=3,11.5,IF(L23=4,7,IF(L23=5,6.5,IF(L23=6,6,IF(L23=7,5.5,IF(L23=8,5,0))))))))+IF(L23&lt;=8,0,IF(L23&lt;=16,4,0))-IF(L23&lt;=8,0,IF(L23&lt;=16,(L23-9)*0.10625,0)),0)+IF(F23="JčEČ",IF(L23=1,17,IF(L23=2,13.02,IF(L23=3,10.32,IF(L23=4,6,IF(L23=5,5.5,IF(L23=6,5,IF(L23=7,4.5,IF(L23=8,4,0))))))))+IF(L23&lt;=8,0,IF(L23&lt;=16,3,0))-IF(L23&lt;=8,0,IF(L23&lt;=16,(L23-9)*0.085,0)),0)+IF(F23="NEAK",IF(L23=1,11.48,IF(L23=2,8.79,IF(L23=3,6.97,IF(L23=4,4.05,IF(L23=5,3.71,IF(L23=6,3.38,IF(L23=7,3.04,IF(L23=8,2.7,0))))))))+IF(L23&lt;=8,0,IF(L23&lt;=16,2,IF(L23&lt;=24,1.3,0)))-IF(L23&lt;=8,0,IF(L23&lt;=16,(L23-9)*0.0574,IF(L23&lt;=24,(L23-17)*0.0574,0))),0))*IF(L23&lt;0,1,IF(OR(F23="PČ",F23="PŽ",F23="PT"),IF(J23&lt;32,J23/32,1),1))* IF(L23&lt;0,1,IF(OR(F23="EČ",F23="EŽ",F23="JOŽ",F23="JPČ",F23="NEAK"),IF(J23&lt;24,J23/24,1),1))*IF(L23&lt;0,1,IF(OR(F23="PČneol",F23="JEČ",F23="JEOF",F23="JnPČ",F23="JnEČ",F23="JčPČ",F23="JčEČ"),IF(J23&lt;16,J23/16,1),1))*IF(L23&lt;0,1,IF(F23="EČneol",IF(J23&lt;8,J23/8,1),1))</f>
        <v>0</v>
      </c>
      <c r="O23" s="9">
        <f t="shared" ref="O23:O28" si="1">IF(F23="OŽ",N23,IF(H23="Ne",IF(J23*0.3&lt;J23-L23,N23,0),IF(J23*0.1&lt;J23-L23,N23,0)))</f>
        <v>0</v>
      </c>
      <c r="P23" s="4">
        <f t="shared" ref="P23:P28" si="2">IF(O23=0,0,IF(F23="OŽ",IF(L23&gt;35,0,IF(J23&gt;35,(36-L23)*1.836,((36-L23)-(36-J23))*1.836)),0)+IF(F23="PČ",IF(L23&gt;31,0,IF(J23&gt;31,(32-L23)*1.347,((32-L23)-(32-J23))*1.347)),0)+ IF(F23="PČneol",IF(L23&gt;15,0,IF(J23&gt;15,(16-L23)*0.255,((16-L23)-(16-J23))*0.255)),0)+IF(F23="PŽ",IF(L23&gt;31,0,IF(J23&gt;31,(32-L23)*0.255,((32-L23)-(32-J23))*0.255)),0)+IF(F23="EČ",IF(L23&gt;23,0,IF(J23&gt;23,(24-L23)*0.612,((24-L23)-(24-J23))*0.612)),0)+IF(F23="EČneol",IF(L23&gt;7,0,IF(J23&gt;7,(8-L23)*0.204,((8-L23)-(8-J23))*0.204)),0)+IF(F23="EŽ",IF(L23&gt;23,0,IF(J23&gt;23,(24-L23)*0.204,((24-L23)-(24-J23))*0.204)),0)+IF(F23="PT",IF(L23&gt;31,0,IF(J23&gt;31,(32-L23)*0.204,((32-L23)-(32-J23))*0.204)),0)+IF(F23="JOŽ",IF(L23&gt;23,0,IF(J23&gt;23,(24-L23)*0.255,((24-L23)-(24-J23))*0.255)),0)+IF(F23="JPČ",IF(L23&gt;23,0,IF(J23&gt;23,(24-L23)*0.204,((24-L23)-(24-J23))*0.204)),0)+IF(F23="JEČ",IF(L23&gt;15,0,IF(J23&gt;15,(16-L23)*0.102,((16-L23)-(16-J23))*0.102)),0)+IF(F23="JEOF",IF(L23&gt;15,0,IF(J23&gt;15,(16-L23)*0.102,((16-L23)-(16-J23))*0.102)),0)+IF(F23="JnPČ",IF(L23&gt;15,0,IF(J23&gt;15,(16-L23)*0.153,((16-L23)-(16-J23))*0.153)),0)+IF(F23="JnEČ",IF(L23&gt;15,0,IF(J23&gt;15,(16-L23)*0.0765,((16-L23)-(16-J23))*0.0765)),0)+IF(F23="JčPČ",IF(L23&gt;15,0,IF(J23&gt;15,(16-L23)*0.06375,((16-L23)-(16-J23))*0.06375)),0)+IF(F23="JčEČ",IF(L23&gt;15,0,IF(J23&gt;15,(16-L23)*0.051,((16-L23)-(16-J23))*0.051)),0)+IF(F23="NEAK",IF(L23&gt;23,0,IF(J23&gt;23,(24-L23)*0.03444,((24-L23)-(24-J23))*0.03444)),0))</f>
        <v>0</v>
      </c>
      <c r="Q23" s="11">
        <f t="shared" ref="Q23:Q28" si="3">IF(ISERROR(P23*100/N23),0,(P23*100/N23))</f>
        <v>0</v>
      </c>
      <c r="R23" s="10">
        <f t="shared" ref="R23:R28" si="4">IF(Q23&lt;=30,O23+P23,O23+O23*0.3)*IF(G23=1,0.4,IF(G23=2,0.75,IF(G23="1 (kas 4 m. 1 k. nerengiamos)",0.52,1)))*IF(D23="olimpinė",1,IF(M23="Ne",0.5,1))*IF(OR(A$5="Lietuvos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federacija"),IF(OR(J23&lt;8,K23&lt;16),0,1),1)*E23*IF(I23&lt;=1,1,1/I23)*IF(OR(A$5="Lietuvos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3" s="8"/>
    </row>
    <row r="24" spans="1:19">
      <c r="A24" s="62">
        <v>6</v>
      </c>
      <c r="B24" s="62"/>
      <c r="C24" s="1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3">
        <f t="shared" si="0"/>
        <v>0</v>
      </c>
      <c r="O24" s="9">
        <f t="shared" si="1"/>
        <v>0</v>
      </c>
      <c r="P24" s="4">
        <f t="shared" si="2"/>
        <v>0</v>
      </c>
      <c r="Q24" s="11">
        <f t="shared" si="3"/>
        <v>0</v>
      </c>
      <c r="R24" s="10">
        <f t="shared" si="4"/>
        <v>0</v>
      </c>
      <c r="S24" s="8"/>
    </row>
    <row r="25" spans="1:19">
      <c r="A25" s="62">
        <v>7</v>
      </c>
      <c r="B25" s="62"/>
      <c r="C25" s="1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3">
        <f t="shared" si="0"/>
        <v>0</v>
      </c>
      <c r="O25" s="9">
        <f t="shared" si="1"/>
        <v>0</v>
      </c>
      <c r="P25" s="4">
        <f t="shared" si="2"/>
        <v>0</v>
      </c>
      <c r="Q25" s="11">
        <f t="shared" si="3"/>
        <v>0</v>
      </c>
      <c r="R25" s="10">
        <f t="shared" si="4"/>
        <v>0</v>
      </c>
      <c r="S25" s="8"/>
    </row>
    <row r="26" spans="1:19">
      <c r="A26" s="62">
        <v>8</v>
      </c>
      <c r="B26" s="62"/>
      <c r="C26" s="1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3">
        <f t="shared" si="0"/>
        <v>0</v>
      </c>
      <c r="O26" s="9">
        <f t="shared" si="1"/>
        <v>0</v>
      </c>
      <c r="P26" s="4">
        <f t="shared" si="2"/>
        <v>0</v>
      </c>
      <c r="Q26" s="11">
        <f t="shared" si="3"/>
        <v>0</v>
      </c>
      <c r="R26" s="10">
        <f t="shared" si="4"/>
        <v>0</v>
      </c>
      <c r="S26" s="8"/>
    </row>
    <row r="27" spans="1:19">
      <c r="A27" s="62">
        <v>9</v>
      </c>
      <c r="B27" s="62"/>
      <c r="C27" s="1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3">
        <f t="shared" si="0"/>
        <v>0</v>
      </c>
      <c r="O27" s="9">
        <f t="shared" si="1"/>
        <v>0</v>
      </c>
      <c r="P27" s="4">
        <f t="shared" si="2"/>
        <v>0</v>
      </c>
      <c r="Q27" s="11">
        <f t="shared" si="3"/>
        <v>0</v>
      </c>
      <c r="R27" s="10">
        <f t="shared" si="4"/>
        <v>0</v>
      </c>
      <c r="S27" s="8"/>
    </row>
    <row r="28" spans="1:19">
      <c r="A28" s="62">
        <v>10</v>
      </c>
      <c r="B28" s="62"/>
      <c r="C28" s="1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3">
        <f t="shared" si="0"/>
        <v>0</v>
      </c>
      <c r="O28" s="9">
        <f t="shared" si="1"/>
        <v>0</v>
      </c>
      <c r="P28" s="4">
        <f t="shared" si="2"/>
        <v>0</v>
      </c>
      <c r="Q28" s="11">
        <f t="shared" si="3"/>
        <v>0</v>
      </c>
      <c r="R28" s="10">
        <f t="shared" si="4"/>
        <v>0</v>
      </c>
      <c r="S28" s="8"/>
    </row>
    <row r="29" spans="1:19" s="8" customFormat="1" ht="15.75" customHeight="1">
      <c r="A29" s="72" t="s">
        <v>35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4"/>
      <c r="R29" s="10">
        <f>SUM(R19:R28)</f>
        <v>16.940000000000001</v>
      </c>
    </row>
    <row r="30" spans="1:19" s="8" customFormat="1" ht="1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" customHeight="1">
      <c r="A31" s="24" t="s">
        <v>36</v>
      </c>
      <c r="B31" s="24" t="s">
        <v>37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49" t="s">
        <v>38</v>
      </c>
      <c r="B32" s="49"/>
      <c r="C32" s="49"/>
      <c r="D32" s="49"/>
      <c r="E32" s="49"/>
      <c r="F32" s="49"/>
      <c r="G32" s="49"/>
      <c r="H32" s="49"/>
      <c r="I32" s="49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 ht="15" customHeight="1">
      <c r="A33" s="49"/>
      <c r="B33" s="49"/>
      <c r="C33" s="49"/>
      <c r="D33" s="49"/>
      <c r="E33" s="49"/>
      <c r="F33" s="49"/>
      <c r="G33" s="49"/>
      <c r="H33" s="49"/>
      <c r="I33" s="49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>
      <c r="A34" s="75" t="s">
        <v>39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58"/>
    </row>
    <row r="35" spans="1:18" s="8" customFormat="1" ht="16.899999999999999" customHeight="1">
      <c r="A35" s="77" t="s">
        <v>27</v>
      </c>
      <c r="B35" s="78"/>
      <c r="C35" s="78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8"/>
    </row>
    <row r="36" spans="1:18" s="8" customFormat="1">
      <c r="A36" s="75" t="s">
        <v>40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58"/>
    </row>
    <row r="37" spans="1:18" s="8" customFormat="1">
      <c r="A37" s="62">
        <v>1</v>
      </c>
      <c r="B37" s="62" t="s">
        <v>41</v>
      </c>
      <c r="C37" s="12" t="s">
        <v>29</v>
      </c>
      <c r="D37" s="62" t="s">
        <v>30</v>
      </c>
      <c r="E37" s="62">
        <v>1</v>
      </c>
      <c r="F37" s="62" t="s">
        <v>31</v>
      </c>
      <c r="G37" s="62">
        <v>2</v>
      </c>
      <c r="H37" s="62" t="s">
        <v>32</v>
      </c>
      <c r="I37" s="62"/>
      <c r="J37" s="62">
        <v>36</v>
      </c>
      <c r="K37" s="62"/>
      <c r="L37" s="62">
        <v>9</v>
      </c>
      <c r="M37" s="62" t="s">
        <v>42</v>
      </c>
      <c r="N37" s="3">
        <v>40</v>
      </c>
      <c r="O37" s="9">
        <v>40</v>
      </c>
      <c r="P37" s="4">
        <v>9.18</v>
      </c>
      <c r="Q37" s="11">
        <v>22.95</v>
      </c>
      <c r="R37" s="10">
        <v>36.89</v>
      </c>
    </row>
    <row r="38" spans="1:18" s="8" customFormat="1" ht="30">
      <c r="A38" s="62">
        <v>2</v>
      </c>
      <c r="B38" s="62" t="s">
        <v>28</v>
      </c>
      <c r="C38" s="12" t="s">
        <v>29</v>
      </c>
      <c r="D38" s="62" t="s">
        <v>30</v>
      </c>
      <c r="E38" s="62">
        <v>1</v>
      </c>
      <c r="F38" s="62" t="s">
        <v>31</v>
      </c>
      <c r="G38" s="62">
        <v>2</v>
      </c>
      <c r="H38" s="62" t="s">
        <v>32</v>
      </c>
      <c r="I38" s="62"/>
      <c r="J38" s="62">
        <v>24</v>
      </c>
      <c r="K38" s="62"/>
      <c r="L38" s="62">
        <v>5</v>
      </c>
      <c r="M38" s="62" t="s">
        <v>42</v>
      </c>
      <c r="N38" s="3">
        <v>66</v>
      </c>
      <c r="O38" s="9">
        <v>66</v>
      </c>
      <c r="P38" s="4">
        <v>11.63</v>
      </c>
      <c r="Q38" s="11">
        <v>17.62</v>
      </c>
      <c r="R38" s="10">
        <v>58.22</v>
      </c>
    </row>
    <row r="39" spans="1:18" s="8" customFormat="1">
      <c r="A39" s="62">
        <v>3</v>
      </c>
      <c r="B39" s="62"/>
      <c r="C39" s="1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3">
        <f t="shared" ref="N39:N46" si="5">(IF(F39="OŽ",IF(L39=1,550.8,IF(L39=2,426.38,IF(L39=3,342.14,IF(L39=4,181.44,IF(L39=5,168.48,IF(L39=6,155.52,IF(L39=7,148.5,IF(L39=8,144,0))))))))+IF(L39&lt;=8,0,IF(L39&lt;=16,137.7,IF(L39&lt;=24,108,IF(L39&lt;=32,80.1,IF(L39&lt;=36,52.2,0)))))-IF(L39&lt;=8,0,IF(L39&lt;=16,(L39-9)*2.754,IF(L39&lt;=24,(L39-17)* 2.754,IF(L39&lt;=32,(L39-25)* 2.754,IF(L39&lt;=36,(L39-33)*2.754,0))))),0)+IF(F39="PČ",IF(L39=1,449,IF(L39=2,314.6,IF(L39=3,238,IF(L39=4,172,IF(L39=5,159,IF(L39=6,145,IF(L39=7,132,IF(L39=8,119,0))))))))+IF(L39&lt;=8,0,IF(L39&lt;=16,88,IF(L39&lt;=24,55,IF(L39&lt;=32,22,0))))-IF(L39&lt;=8,0,IF(L39&lt;=16,(L39-9)*2.245,IF(L39&lt;=24,(L39-17)*2.245,IF(L39&lt;=32,(L39-25)*2.245,0)))),0)+IF(F39="PČneol",IF(L39=1,85,IF(L39=2,64.61,IF(L39=3,50.76,IF(L39=4,16.25,IF(L39=5,15,IF(L39=6,13.75,IF(L39=7,12.5,IF(L39=8,11.25,0))))))))+IF(L39&lt;=8,0,IF(L39&lt;=16,9,0))-IF(L39&lt;=8,0,IF(L39&lt;=16,(L39-9)*0.425,0)),0)+IF(F39="PŽ",IF(L39=1,85,IF(L39=2,59.5,IF(L39=3,45,IF(L39=4,32.5,IF(L39=5,30,IF(L39=6,27.5,IF(L39=7,25,IF(L39=8,22.5,0))))))))+IF(L39&lt;=8,0,IF(L39&lt;=16,19,IF(L39&lt;=24,13,IF(L39&lt;=32,8,0))))-IF(L39&lt;=8,0,IF(L39&lt;=16,(L39-9)*0.425,IF(L39&lt;=24,(L39-17)*0.425,IF(L39&lt;=32,(L39-25)*0.425,0)))),0)+IF(F39="EČ",IF(L39=1,204,IF(L39=2,156.24,IF(L39=3,123.84,IF(L39=4,72,IF(L39=5,66,IF(L39=6,60,IF(L39=7,54,IF(L39=8,48,0))))))))+IF(L39&lt;=8,0,IF(L39&lt;=16,40,IF(L39&lt;=24,25,0)))-IF(L39&lt;=8,0,IF(L39&lt;=16,(L39-9)*1.02,IF(L39&lt;=24,(L39-17)*1.02,0))),0)+IF(F39="EČneol",IF(L39=1,68,IF(L39=2,51.69,IF(L39=3,40.61,IF(L39=4,13,IF(L39=5,12,IF(L39=6,11,IF(L39=7,10,IF(L39=8,9,0)))))))))+IF(F39="EŽ",IF(L39=1,68,IF(L39=2,47.6,IF(L39=3,36,IF(L39=4,18,IF(L39=5,16.5,IF(L39=6,15,IF(L39=7,13.5,IF(L39=8,12,0))))))))+IF(L39&lt;=8,0,IF(L39&lt;=16,10,IF(L39&lt;=24,6,0)))-IF(L39&lt;=8,0,IF(L39&lt;=16,(L39-9)*0.34,IF(L39&lt;=24,(L39-17)*0.34,0))),0)+IF(F39="PT",IF(L39=1,68,IF(L39=2,52.08,IF(L39=3,41.28,IF(L39=4,24,IF(L39=5,22,IF(L39=6,20,IF(L39=7,18,IF(L39=8,16,0))))))))+IF(L39&lt;=8,0,IF(L39&lt;=16,13,IF(L39&lt;=24,9,IF(L39&lt;=32,4,0))))-IF(L39&lt;=8,0,IF(L39&lt;=16,(L39-9)*0.34,IF(L39&lt;=24,(L39-17)*0.34,IF(L39&lt;=32,(L39-25)*0.34,0)))),0)+IF(F39="JOŽ",IF(L39=1,85,IF(L39=2,59.5,IF(L39=3,45,IF(L39=4,32.5,IF(L39=5,30,IF(L39=6,27.5,IF(L39=7,25,IF(L39=8,22.5,0))))))))+IF(L39&lt;=8,0,IF(L39&lt;=16,19,IF(L39&lt;=24,13,0)))-IF(L39&lt;=8,0,IF(L39&lt;=16,(L39-9)*0.425,IF(L39&lt;=24,(L39-17)*0.425,0))),0)+IF(F39="JPČ",IF(L39=1,68,IF(L39=2,47.6,IF(L39=3,36,IF(L39=4,26,IF(L39=5,24,IF(L39=6,22,IF(L39=7,20,IF(L39=8,18,0))))))))+IF(L39&lt;=8,0,IF(L39&lt;=16,13,IF(L39&lt;=24,9,0)))-IF(L39&lt;=8,0,IF(L39&lt;=16,(L39-9)*0.34,IF(L39&lt;=24,(L39-17)*0.34,0))),0)+IF(F39="JEČ",IF(L39=1,34,IF(L39=2,26.04,IF(L39=3,20.6,IF(L39=4,12,IF(L39=5,11,IF(L39=6,10,IF(L39=7,9,IF(L39=8,8,0))))))))+IF(L39&lt;=8,0,IF(L39&lt;=16,6,0))-IF(L39&lt;=8,0,IF(L39&lt;=16,(L39-9)*0.17,0)),0)+IF(F39="JEOF",IF(L39=1,34,IF(L39=2,26.04,IF(L39=3,20.6,IF(L39=4,12,IF(L39=5,11,IF(L39=6,10,IF(L39=7,9,IF(L39=8,8,0))))))))+IF(L39&lt;=8,0,IF(L39&lt;=16,6,0))-IF(L39&lt;=8,0,IF(L39&lt;=16,(L39-9)*0.17,0)),0)+IF(F39="JnPČ",IF(L39=1,51,IF(L39=2,35.7,IF(L39=3,27,IF(L39=4,19.5,IF(L39=5,18,IF(L39=6,16.5,IF(L39=7,15,IF(L39=8,13.5,0))))))))+IF(L39&lt;=8,0,IF(L39&lt;=16,10,0))-IF(L39&lt;=8,0,IF(L39&lt;=16,(L39-9)*0.255,0)),0)+IF(F39="JnEČ",IF(L39=1,25.5,IF(L39=2,19.53,IF(L39=3,15.48,IF(L39=4,9,IF(L39=5,8.25,IF(L39=6,7.5,IF(L39=7,6.75,IF(L39=8,6,0))))))))+IF(L39&lt;=8,0,IF(L39&lt;=16,5,0))-IF(L39&lt;=8,0,IF(L39&lt;=16,(L39-9)*0.1275,0)),0)+IF(F39="JčPČ",IF(L39=1,21.25,IF(L39=2,14.5,IF(L39=3,11.5,IF(L39=4,7,IF(L39=5,6.5,IF(L39=6,6,IF(L39=7,5.5,IF(L39=8,5,0))))))))+IF(L39&lt;=8,0,IF(L39&lt;=16,4,0))-IF(L39&lt;=8,0,IF(L39&lt;=16,(L39-9)*0.10625,0)),0)+IF(F39="JčEČ",IF(L39=1,17,IF(L39=2,13.02,IF(L39=3,10.32,IF(L39=4,6,IF(L39=5,5.5,IF(L39=6,5,IF(L39=7,4.5,IF(L39=8,4,0))))))))+IF(L39&lt;=8,0,IF(L39&lt;=16,3,0))-IF(L39&lt;=8,0,IF(L39&lt;=16,(L39-9)*0.085,0)),0)+IF(F39="NEAK",IF(L39=1,11.48,IF(L39=2,8.79,IF(L39=3,6.97,IF(L39=4,4.05,IF(L39=5,3.71,IF(L39=6,3.38,IF(L39=7,3.04,IF(L39=8,2.7,0))))))))+IF(L39&lt;=8,0,IF(L39&lt;=16,2,IF(L39&lt;=24,1.3,0)))-IF(L39&lt;=8,0,IF(L39&lt;=16,(L39-9)*0.0574,IF(L39&lt;=24,(L39-17)*0.0574,0))),0))*IF(L39&lt;0,1,IF(OR(F39="PČ",F39="PŽ",F39="PT"),IF(J39&lt;32,J39/32,1),1))* IF(L39&lt;0,1,IF(OR(F39="EČ",F39="EŽ",F39="JOŽ",F39="JPČ",F39="NEAK"),IF(J39&lt;24,J39/24,1),1))*IF(L39&lt;0,1,IF(OR(F39="PČneol",F39="JEČ",F39="JEOF",F39="JnPČ",F39="JnEČ",F39="JčPČ",F39="JčEČ"),IF(J39&lt;16,J39/16,1),1))*IF(L39&lt;0,1,IF(F39="EČneol",IF(J39&lt;8,J39/8,1),1))</f>
        <v>0</v>
      </c>
      <c r="O39" s="9">
        <f t="shared" ref="O39:O46" si="6">IF(F39="OŽ",N39,IF(H39="Ne",IF(J39*0.3&lt;J39-L39,N39,0),IF(J39*0.1&lt;J39-L39,N39,0)))</f>
        <v>0</v>
      </c>
      <c r="P39" s="4">
        <f t="shared" ref="P39:P46" si="7">IF(O39=0,0,IF(F39="OŽ",IF(L39&gt;35,0,IF(J39&gt;35,(36-L39)*1.836,((36-L39)-(36-J39))*1.836)),0)+IF(F39="PČ",IF(L39&gt;31,0,IF(J39&gt;31,(32-L39)*1.347,((32-L39)-(32-J39))*1.347)),0)+ IF(F39="PČneol",IF(L39&gt;15,0,IF(J39&gt;15,(16-L39)*0.255,((16-L39)-(16-J39))*0.255)),0)+IF(F39="PŽ",IF(L39&gt;31,0,IF(J39&gt;31,(32-L39)*0.255,((32-L39)-(32-J39))*0.255)),0)+IF(F39="EČ",IF(L39&gt;23,0,IF(J39&gt;23,(24-L39)*0.612,((24-L39)-(24-J39))*0.612)),0)+IF(F39="EČneol",IF(L39&gt;7,0,IF(J39&gt;7,(8-L39)*0.204,((8-L39)-(8-J39))*0.204)),0)+IF(F39="EŽ",IF(L39&gt;23,0,IF(J39&gt;23,(24-L39)*0.204,((24-L39)-(24-J39))*0.204)),0)+IF(F39="PT",IF(L39&gt;31,0,IF(J39&gt;31,(32-L39)*0.204,((32-L39)-(32-J39))*0.204)),0)+IF(F39="JOŽ",IF(L39&gt;23,0,IF(J39&gt;23,(24-L39)*0.255,((24-L39)-(24-J39))*0.255)),0)+IF(F39="JPČ",IF(L39&gt;23,0,IF(J39&gt;23,(24-L39)*0.204,((24-L39)-(24-J39))*0.204)),0)+IF(F39="JEČ",IF(L39&gt;15,0,IF(J39&gt;15,(16-L39)*0.102,((16-L39)-(16-J39))*0.102)),0)+IF(F39="JEOF",IF(L39&gt;15,0,IF(J39&gt;15,(16-L39)*0.102,((16-L39)-(16-J39))*0.102)),0)+IF(F39="JnPČ",IF(L39&gt;15,0,IF(J39&gt;15,(16-L39)*0.153,((16-L39)-(16-J39))*0.153)),0)+IF(F39="JnEČ",IF(L39&gt;15,0,IF(J39&gt;15,(16-L39)*0.0765,((16-L39)-(16-J39))*0.0765)),0)+IF(F39="JčPČ",IF(L39&gt;15,0,IF(J39&gt;15,(16-L39)*0.06375,((16-L39)-(16-J39))*0.06375)),0)+IF(F39="JčEČ",IF(L39&gt;15,0,IF(J39&gt;15,(16-L39)*0.051,((16-L39)-(16-J39))*0.051)),0)+IF(F39="NEAK",IF(L39&gt;23,0,IF(J39&gt;23,(24-L39)*0.03444,((24-L39)-(24-J39))*0.03444)),0))</f>
        <v>0</v>
      </c>
      <c r="Q39" s="11">
        <f t="shared" ref="Q39:Q46" si="8">IF(ISERROR(P39*100/N39),0,(P39*100/N39))</f>
        <v>0</v>
      </c>
      <c r="R39" s="10">
        <f t="shared" ref="R39:R46" si="9">IF(Q39&lt;=30,O39+P39,O39+O39*0.3)*IF(G39=1,0.4,IF(G39=2,0.75,IF(G39="1 (kas 4 m. 1 k. nerengiamos)",0.52,1)))*IF(D39="olimpinė",1,IF(M39="Ne",0.5,1))*IF(OR(A$5="Lietuvos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federacija"),IF(OR(J39&lt;8,K39&lt;16),0,1),1)*E39*IF(I39&lt;=1,1,1/I39)*IF(OR(A$5="Lietuvos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0" spans="1:18" s="8" customFormat="1">
      <c r="A40" s="62">
        <v>4</v>
      </c>
      <c r="B40" s="62"/>
      <c r="C40" s="1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3">
        <f t="shared" si="5"/>
        <v>0</v>
      </c>
      <c r="O40" s="9">
        <f t="shared" si="6"/>
        <v>0</v>
      </c>
      <c r="P40" s="4">
        <f t="shared" si="7"/>
        <v>0</v>
      </c>
      <c r="Q40" s="11">
        <f t="shared" si="8"/>
        <v>0</v>
      </c>
      <c r="R40" s="10">
        <f t="shared" si="9"/>
        <v>0</v>
      </c>
    </row>
    <row r="41" spans="1:18" s="8" customFormat="1">
      <c r="A41" s="62">
        <v>5</v>
      </c>
      <c r="B41" s="62"/>
      <c r="C41" s="1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3">
        <f t="shared" si="5"/>
        <v>0</v>
      </c>
      <c r="O41" s="9">
        <f t="shared" si="6"/>
        <v>0</v>
      </c>
      <c r="P41" s="4">
        <f t="shared" si="7"/>
        <v>0</v>
      </c>
      <c r="Q41" s="11">
        <f t="shared" si="8"/>
        <v>0</v>
      </c>
      <c r="R41" s="10">
        <f t="shared" si="9"/>
        <v>0</v>
      </c>
    </row>
    <row r="42" spans="1:18" s="8" customFormat="1">
      <c r="A42" s="62">
        <v>6</v>
      </c>
      <c r="B42" s="62"/>
      <c r="C42" s="1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3">
        <f t="shared" si="5"/>
        <v>0</v>
      </c>
      <c r="O42" s="9">
        <f t="shared" si="6"/>
        <v>0</v>
      </c>
      <c r="P42" s="4">
        <f t="shared" si="7"/>
        <v>0</v>
      </c>
      <c r="Q42" s="11">
        <f t="shared" si="8"/>
        <v>0</v>
      </c>
      <c r="R42" s="10">
        <f t="shared" si="9"/>
        <v>0</v>
      </c>
    </row>
    <row r="43" spans="1:18" s="8" customFormat="1">
      <c r="A43" s="62">
        <v>7</v>
      </c>
      <c r="B43" s="62"/>
      <c r="C43" s="1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3">
        <f t="shared" si="5"/>
        <v>0</v>
      </c>
      <c r="O43" s="9">
        <f t="shared" si="6"/>
        <v>0</v>
      </c>
      <c r="P43" s="4">
        <f t="shared" si="7"/>
        <v>0</v>
      </c>
      <c r="Q43" s="11">
        <f t="shared" si="8"/>
        <v>0</v>
      </c>
      <c r="R43" s="10">
        <f t="shared" si="9"/>
        <v>0</v>
      </c>
    </row>
    <row r="44" spans="1:18" s="8" customFormat="1">
      <c r="A44" s="62">
        <v>8</v>
      </c>
      <c r="B44" s="62"/>
      <c r="C44" s="1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3">
        <f t="shared" si="5"/>
        <v>0</v>
      </c>
      <c r="O44" s="9">
        <f t="shared" si="6"/>
        <v>0</v>
      </c>
      <c r="P44" s="4">
        <f t="shared" si="7"/>
        <v>0</v>
      </c>
      <c r="Q44" s="11">
        <f t="shared" si="8"/>
        <v>0</v>
      </c>
      <c r="R44" s="10">
        <f t="shared" si="9"/>
        <v>0</v>
      </c>
    </row>
    <row r="45" spans="1:18" s="8" customFormat="1">
      <c r="A45" s="62">
        <v>9</v>
      </c>
      <c r="B45" s="62"/>
      <c r="C45" s="1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3">
        <f t="shared" si="5"/>
        <v>0</v>
      </c>
      <c r="O45" s="9">
        <f t="shared" si="6"/>
        <v>0</v>
      </c>
      <c r="P45" s="4">
        <f t="shared" si="7"/>
        <v>0</v>
      </c>
      <c r="Q45" s="11">
        <f t="shared" si="8"/>
        <v>0</v>
      </c>
      <c r="R45" s="10">
        <f t="shared" si="9"/>
        <v>0</v>
      </c>
    </row>
    <row r="46" spans="1:18" s="8" customFormat="1">
      <c r="A46" s="62">
        <v>10</v>
      </c>
      <c r="B46" s="62"/>
      <c r="C46" s="1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3">
        <f t="shared" si="5"/>
        <v>0</v>
      </c>
      <c r="O46" s="9">
        <f t="shared" si="6"/>
        <v>0</v>
      </c>
      <c r="P46" s="4">
        <f t="shared" si="7"/>
        <v>0</v>
      </c>
      <c r="Q46" s="11">
        <f t="shared" si="8"/>
        <v>0</v>
      </c>
      <c r="R46" s="10">
        <f t="shared" si="9"/>
        <v>0</v>
      </c>
    </row>
    <row r="47" spans="1:18" s="8" customFormat="1" ht="15.75" customHeight="1">
      <c r="A47" s="72" t="s">
        <v>35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4"/>
      <c r="R47" s="10">
        <f>SUM(R37:R46)</f>
        <v>95.11</v>
      </c>
    </row>
    <row r="48" spans="1:18" s="8" customFormat="1" ht="15.75" customHeight="1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</row>
    <row r="49" spans="1:18" s="8" customFormat="1" ht="15.75" customHeight="1">
      <c r="A49" s="82" t="s">
        <v>43</v>
      </c>
      <c r="B49" s="82"/>
      <c r="C49" s="82"/>
      <c r="D49" s="82"/>
      <c r="E49" s="82"/>
      <c r="F49" s="82"/>
      <c r="G49" s="82"/>
      <c r="H49" s="82"/>
      <c r="I49" s="82"/>
      <c r="J49" s="15"/>
      <c r="K49" s="15"/>
      <c r="L49" s="15"/>
      <c r="M49" s="15"/>
      <c r="N49" s="15"/>
      <c r="O49" s="15"/>
      <c r="P49" s="15"/>
      <c r="Q49" s="15"/>
      <c r="R49" s="16"/>
    </row>
    <row r="50" spans="1:18" s="8" customFormat="1" ht="15.75" customHeight="1">
      <c r="A50" s="49" t="s">
        <v>44</v>
      </c>
      <c r="B50" s="49"/>
      <c r="C50" s="49"/>
      <c r="D50" s="49"/>
      <c r="E50" s="49"/>
      <c r="F50" s="49"/>
      <c r="G50" s="49"/>
      <c r="H50" s="49"/>
      <c r="I50" s="49"/>
      <c r="J50" s="15"/>
      <c r="K50" s="15"/>
      <c r="L50" s="15"/>
      <c r="M50" s="15"/>
      <c r="N50" s="15"/>
      <c r="O50" s="15"/>
      <c r="P50" s="15"/>
      <c r="Q50" s="15"/>
      <c r="R50" s="16"/>
    </row>
    <row r="51" spans="1:18" s="8" customFormat="1" ht="15.75" customHeight="1">
      <c r="A51" s="49"/>
      <c r="B51" s="49"/>
      <c r="C51" s="49"/>
      <c r="D51" s="49"/>
      <c r="E51" s="49"/>
      <c r="F51" s="49"/>
      <c r="G51" s="49"/>
      <c r="H51" s="49"/>
      <c r="I51" s="49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5.45" customHeight="1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</row>
    <row r="53" spans="1:18" s="8" customFormat="1" ht="13.9" customHeight="1">
      <c r="A53" s="75" t="s">
        <v>45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58"/>
    </row>
    <row r="54" spans="1:18" s="8" customFormat="1" ht="13.9" customHeight="1">
      <c r="A54" s="77" t="s">
        <v>27</v>
      </c>
      <c r="B54" s="78"/>
      <c r="C54" s="7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8"/>
    </row>
    <row r="55" spans="1:18" s="8" customFormat="1">
      <c r="A55" s="75" t="s">
        <v>46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58"/>
    </row>
    <row r="56" spans="1:18" s="8" customFormat="1" ht="30">
      <c r="A56" s="62">
        <v>1</v>
      </c>
      <c r="B56" s="62" t="s">
        <v>28</v>
      </c>
      <c r="C56" s="12" t="s">
        <v>29</v>
      </c>
      <c r="D56" s="62" t="s">
        <v>30</v>
      </c>
      <c r="E56" s="62">
        <v>1</v>
      </c>
      <c r="F56" s="62" t="s">
        <v>47</v>
      </c>
      <c r="G56" s="62">
        <v>2</v>
      </c>
      <c r="H56" s="62" t="s">
        <v>32</v>
      </c>
      <c r="I56" s="62"/>
      <c r="J56" s="62">
        <v>56</v>
      </c>
      <c r="K56" s="62"/>
      <c r="L56" s="62">
        <v>9</v>
      </c>
      <c r="M56" s="62" t="s">
        <v>42</v>
      </c>
      <c r="N56" s="3">
        <v>88</v>
      </c>
      <c r="O56" s="9">
        <v>88</v>
      </c>
      <c r="P56" s="4">
        <v>30.98</v>
      </c>
      <c r="Q56" s="11">
        <v>35.21</v>
      </c>
      <c r="R56" s="10">
        <v>85.8</v>
      </c>
    </row>
    <row r="57" spans="1:18" s="8" customFormat="1">
      <c r="A57" s="62">
        <v>2</v>
      </c>
      <c r="B57" s="62" t="s">
        <v>48</v>
      </c>
      <c r="C57" s="12" t="s">
        <v>29</v>
      </c>
      <c r="D57" s="62" t="s">
        <v>30</v>
      </c>
      <c r="E57" s="62">
        <v>1</v>
      </c>
      <c r="F57" s="62" t="s">
        <v>47</v>
      </c>
      <c r="G57" s="62">
        <v>2</v>
      </c>
      <c r="H57" s="62" t="s">
        <v>32</v>
      </c>
      <c r="I57" s="62"/>
      <c r="J57" s="62">
        <v>59</v>
      </c>
      <c r="K57" s="62"/>
      <c r="L57" s="62">
        <v>33</v>
      </c>
      <c r="M57" s="62" t="s">
        <v>42</v>
      </c>
      <c r="N57" s="3">
        <v>0</v>
      </c>
      <c r="O57" s="9">
        <v>0</v>
      </c>
      <c r="P57" s="4">
        <v>0</v>
      </c>
      <c r="Q57" s="11">
        <v>0</v>
      </c>
      <c r="R57" s="10">
        <v>0</v>
      </c>
    </row>
    <row r="58" spans="1:18" s="8" customFormat="1" ht="30">
      <c r="A58" s="62">
        <v>3</v>
      </c>
      <c r="B58" s="62" t="s">
        <v>49</v>
      </c>
      <c r="C58" s="12" t="s">
        <v>29</v>
      </c>
      <c r="D58" s="62" t="s">
        <v>50</v>
      </c>
      <c r="E58" s="62">
        <v>1</v>
      </c>
      <c r="F58" s="62" t="s">
        <v>47</v>
      </c>
      <c r="G58" s="62">
        <v>2</v>
      </c>
      <c r="H58" s="62" t="s">
        <v>32</v>
      </c>
      <c r="I58" s="62"/>
      <c r="J58" s="62">
        <v>59</v>
      </c>
      <c r="K58" s="62"/>
      <c r="L58" s="62">
        <v>33</v>
      </c>
      <c r="M58" s="62" t="s">
        <v>42</v>
      </c>
      <c r="N58" s="3">
        <v>0</v>
      </c>
      <c r="O58" s="9">
        <v>0</v>
      </c>
      <c r="P58" s="4">
        <v>0</v>
      </c>
      <c r="Q58" s="11">
        <v>0</v>
      </c>
      <c r="R58" s="10">
        <v>0</v>
      </c>
    </row>
    <row r="59" spans="1:18" s="8" customFormat="1">
      <c r="A59" s="62">
        <v>4</v>
      </c>
      <c r="B59" s="62" t="s">
        <v>41</v>
      </c>
      <c r="C59" s="12" t="s">
        <v>29</v>
      </c>
      <c r="D59" s="62" t="s">
        <v>30</v>
      </c>
      <c r="E59" s="62">
        <v>1</v>
      </c>
      <c r="F59" s="62" t="s">
        <v>47</v>
      </c>
      <c r="G59" s="62">
        <v>2</v>
      </c>
      <c r="H59" s="62" t="s">
        <v>32</v>
      </c>
      <c r="I59" s="62"/>
      <c r="J59" s="62">
        <v>67</v>
      </c>
      <c r="K59" s="62"/>
      <c r="L59" s="62">
        <v>33</v>
      </c>
      <c r="M59" s="62" t="s">
        <v>42</v>
      </c>
      <c r="N59" s="3">
        <v>0</v>
      </c>
      <c r="O59" s="9">
        <v>0</v>
      </c>
      <c r="P59" s="4">
        <v>0</v>
      </c>
      <c r="Q59" s="11">
        <v>0</v>
      </c>
      <c r="R59" s="10">
        <v>0</v>
      </c>
    </row>
    <row r="60" spans="1:18" s="8" customFormat="1">
      <c r="A60" s="62">
        <v>5</v>
      </c>
      <c r="B60" s="62"/>
      <c r="C60" s="1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3">
        <f t="shared" ref="N60:N65" si="10">(IF(F60="OŽ",IF(L60=1,550.8,IF(L60=2,426.38,IF(L60=3,342.14,IF(L60=4,181.44,IF(L60=5,168.48,IF(L60=6,155.52,IF(L60=7,148.5,IF(L60=8,144,0))))))))+IF(L60&lt;=8,0,IF(L60&lt;=16,137.7,IF(L60&lt;=24,108,IF(L60&lt;=32,80.1,IF(L60&lt;=36,52.2,0)))))-IF(L60&lt;=8,0,IF(L60&lt;=16,(L60-9)*2.754,IF(L60&lt;=24,(L60-17)* 2.754,IF(L60&lt;=32,(L60-25)* 2.754,IF(L60&lt;=36,(L60-33)*2.754,0))))),0)+IF(F60="PČ",IF(L60=1,449,IF(L60=2,314.6,IF(L60=3,238,IF(L60=4,172,IF(L60=5,159,IF(L60=6,145,IF(L60=7,132,IF(L60=8,119,0))))))))+IF(L60&lt;=8,0,IF(L60&lt;=16,88,IF(L60&lt;=24,55,IF(L60&lt;=32,22,0))))-IF(L60&lt;=8,0,IF(L60&lt;=16,(L60-9)*2.245,IF(L60&lt;=24,(L60-17)*2.245,IF(L60&lt;=32,(L60-25)*2.245,0)))),0)+IF(F60="PČneol",IF(L60=1,85,IF(L60=2,64.61,IF(L60=3,50.76,IF(L60=4,16.25,IF(L60=5,15,IF(L60=6,13.75,IF(L60=7,12.5,IF(L60=8,11.25,0))))))))+IF(L60&lt;=8,0,IF(L60&lt;=16,9,0))-IF(L60&lt;=8,0,IF(L60&lt;=16,(L60-9)*0.425,0)),0)+IF(F60="PŽ",IF(L60=1,85,IF(L60=2,59.5,IF(L60=3,45,IF(L60=4,32.5,IF(L60=5,30,IF(L60=6,27.5,IF(L60=7,25,IF(L60=8,22.5,0))))))))+IF(L60&lt;=8,0,IF(L60&lt;=16,19,IF(L60&lt;=24,13,IF(L60&lt;=32,8,0))))-IF(L60&lt;=8,0,IF(L60&lt;=16,(L60-9)*0.425,IF(L60&lt;=24,(L60-17)*0.425,IF(L60&lt;=32,(L60-25)*0.425,0)))),0)+IF(F60="EČ",IF(L60=1,204,IF(L60=2,156.24,IF(L60=3,123.84,IF(L60=4,72,IF(L60=5,66,IF(L60=6,60,IF(L60=7,54,IF(L60=8,48,0))))))))+IF(L60&lt;=8,0,IF(L60&lt;=16,40,IF(L60&lt;=24,25,0)))-IF(L60&lt;=8,0,IF(L60&lt;=16,(L60-9)*1.02,IF(L60&lt;=24,(L60-17)*1.02,0))),0)+IF(F60="EČneol",IF(L60=1,68,IF(L60=2,51.69,IF(L60=3,40.61,IF(L60=4,13,IF(L60=5,12,IF(L60=6,11,IF(L60=7,10,IF(L60=8,9,0)))))))))+IF(F60="EŽ",IF(L60=1,68,IF(L60=2,47.6,IF(L60=3,36,IF(L60=4,18,IF(L60=5,16.5,IF(L60=6,15,IF(L60=7,13.5,IF(L60=8,12,0))))))))+IF(L60&lt;=8,0,IF(L60&lt;=16,10,IF(L60&lt;=24,6,0)))-IF(L60&lt;=8,0,IF(L60&lt;=16,(L60-9)*0.34,IF(L60&lt;=24,(L60-17)*0.34,0))),0)+IF(F60="PT",IF(L60=1,68,IF(L60=2,52.08,IF(L60=3,41.28,IF(L60=4,24,IF(L60=5,22,IF(L60=6,20,IF(L60=7,18,IF(L60=8,16,0))))))))+IF(L60&lt;=8,0,IF(L60&lt;=16,13,IF(L60&lt;=24,9,IF(L60&lt;=32,4,0))))-IF(L60&lt;=8,0,IF(L60&lt;=16,(L60-9)*0.34,IF(L60&lt;=24,(L60-17)*0.34,IF(L60&lt;=32,(L60-25)*0.34,0)))),0)+IF(F60="JOŽ",IF(L60=1,85,IF(L60=2,59.5,IF(L60=3,45,IF(L60=4,32.5,IF(L60=5,30,IF(L60=6,27.5,IF(L60=7,25,IF(L60=8,22.5,0))))))))+IF(L60&lt;=8,0,IF(L60&lt;=16,19,IF(L60&lt;=24,13,0)))-IF(L60&lt;=8,0,IF(L60&lt;=16,(L60-9)*0.425,IF(L60&lt;=24,(L60-17)*0.425,0))),0)+IF(F60="JPČ",IF(L60=1,68,IF(L60=2,47.6,IF(L60=3,36,IF(L60=4,26,IF(L60=5,24,IF(L60=6,22,IF(L60=7,20,IF(L60=8,18,0))))))))+IF(L60&lt;=8,0,IF(L60&lt;=16,13,IF(L60&lt;=24,9,0)))-IF(L60&lt;=8,0,IF(L60&lt;=16,(L60-9)*0.34,IF(L60&lt;=24,(L60-17)*0.34,0))),0)+IF(F60="JEČ",IF(L60=1,34,IF(L60=2,26.04,IF(L60=3,20.6,IF(L60=4,12,IF(L60=5,11,IF(L60=6,10,IF(L60=7,9,IF(L60=8,8,0))))))))+IF(L60&lt;=8,0,IF(L60&lt;=16,6,0))-IF(L60&lt;=8,0,IF(L60&lt;=16,(L60-9)*0.17,0)),0)+IF(F60="JEOF",IF(L60=1,34,IF(L60=2,26.04,IF(L60=3,20.6,IF(L60=4,12,IF(L60=5,11,IF(L60=6,10,IF(L60=7,9,IF(L60=8,8,0))))))))+IF(L60&lt;=8,0,IF(L60&lt;=16,6,0))-IF(L60&lt;=8,0,IF(L60&lt;=16,(L60-9)*0.17,0)),0)+IF(F60="JnPČ",IF(L60=1,51,IF(L60=2,35.7,IF(L60=3,27,IF(L60=4,19.5,IF(L60=5,18,IF(L60=6,16.5,IF(L60=7,15,IF(L60=8,13.5,0))))))))+IF(L60&lt;=8,0,IF(L60&lt;=16,10,0))-IF(L60&lt;=8,0,IF(L60&lt;=16,(L60-9)*0.255,0)),0)+IF(F60="JnEČ",IF(L60=1,25.5,IF(L60=2,19.53,IF(L60=3,15.48,IF(L60=4,9,IF(L60=5,8.25,IF(L60=6,7.5,IF(L60=7,6.75,IF(L60=8,6,0))))))))+IF(L60&lt;=8,0,IF(L60&lt;=16,5,0))-IF(L60&lt;=8,0,IF(L60&lt;=16,(L60-9)*0.1275,0)),0)+IF(F60="JčPČ",IF(L60=1,21.25,IF(L60=2,14.5,IF(L60=3,11.5,IF(L60=4,7,IF(L60=5,6.5,IF(L60=6,6,IF(L60=7,5.5,IF(L60=8,5,0))))))))+IF(L60&lt;=8,0,IF(L60&lt;=16,4,0))-IF(L60&lt;=8,0,IF(L60&lt;=16,(L60-9)*0.10625,0)),0)+IF(F60="JčEČ",IF(L60=1,17,IF(L60=2,13.02,IF(L60=3,10.32,IF(L60=4,6,IF(L60=5,5.5,IF(L60=6,5,IF(L60=7,4.5,IF(L60=8,4,0))))))))+IF(L60&lt;=8,0,IF(L60&lt;=16,3,0))-IF(L60&lt;=8,0,IF(L60&lt;=16,(L60-9)*0.085,0)),0)+IF(F60="NEAK",IF(L60=1,11.48,IF(L60=2,8.79,IF(L60=3,6.97,IF(L60=4,4.05,IF(L60=5,3.71,IF(L60=6,3.38,IF(L60=7,3.04,IF(L60=8,2.7,0))))))))+IF(L60&lt;=8,0,IF(L60&lt;=16,2,IF(L60&lt;=24,1.3,0)))-IF(L60&lt;=8,0,IF(L60&lt;=16,(L60-9)*0.0574,IF(L60&lt;=24,(L60-17)*0.0574,0))),0))*IF(L60&lt;0,1,IF(OR(F60="PČ",F60="PŽ",F60="PT"),IF(J60&lt;32,J60/32,1),1))* IF(L60&lt;0,1,IF(OR(F60="EČ",F60="EŽ",F60="JOŽ",F60="JPČ",F60="NEAK"),IF(J60&lt;24,J60/24,1),1))*IF(L60&lt;0,1,IF(OR(F60="PČneol",F60="JEČ",F60="JEOF",F60="JnPČ",F60="JnEČ",F60="JčPČ",F60="JčEČ"),IF(J60&lt;16,J60/16,1),1))*IF(L60&lt;0,1,IF(F60="EČneol",IF(J60&lt;8,J60/8,1),1))</f>
        <v>0</v>
      </c>
      <c r="O60" s="9">
        <f t="shared" ref="O60:O65" si="11">IF(F60="OŽ",N60,IF(H60="Ne",IF(J60*0.3&lt;J60-L60,N60,0),IF(J60*0.1&lt;J60-L60,N60,0)))</f>
        <v>0</v>
      </c>
      <c r="P60" s="4">
        <f t="shared" ref="P60:P65" si="12">IF(O60=0,0,IF(F60="OŽ",IF(L60&gt;35,0,IF(J60&gt;35,(36-L60)*1.836,((36-L60)-(36-J60))*1.836)),0)+IF(F60="PČ",IF(L60&gt;31,0,IF(J60&gt;31,(32-L60)*1.347,((32-L60)-(32-J60))*1.347)),0)+ IF(F60="PČneol",IF(L60&gt;15,0,IF(J60&gt;15,(16-L60)*0.255,((16-L60)-(16-J60))*0.255)),0)+IF(F60="PŽ",IF(L60&gt;31,0,IF(J60&gt;31,(32-L60)*0.255,((32-L60)-(32-J60))*0.255)),0)+IF(F60="EČ",IF(L60&gt;23,0,IF(J60&gt;23,(24-L60)*0.612,((24-L60)-(24-J60))*0.612)),0)+IF(F60="EČneol",IF(L60&gt;7,0,IF(J60&gt;7,(8-L60)*0.204,((8-L60)-(8-J60))*0.204)),0)+IF(F60="EŽ",IF(L60&gt;23,0,IF(J60&gt;23,(24-L60)*0.204,((24-L60)-(24-J60))*0.204)),0)+IF(F60="PT",IF(L60&gt;31,0,IF(J60&gt;31,(32-L60)*0.204,((32-L60)-(32-J60))*0.204)),0)+IF(F60="JOŽ",IF(L60&gt;23,0,IF(J60&gt;23,(24-L60)*0.255,((24-L60)-(24-J60))*0.255)),0)+IF(F60="JPČ",IF(L60&gt;23,0,IF(J60&gt;23,(24-L60)*0.204,((24-L60)-(24-J60))*0.204)),0)+IF(F60="JEČ",IF(L60&gt;15,0,IF(J60&gt;15,(16-L60)*0.102,((16-L60)-(16-J60))*0.102)),0)+IF(F60="JEOF",IF(L60&gt;15,0,IF(J60&gt;15,(16-L60)*0.102,((16-L60)-(16-J60))*0.102)),0)+IF(F60="JnPČ",IF(L60&gt;15,0,IF(J60&gt;15,(16-L60)*0.153,((16-L60)-(16-J60))*0.153)),0)+IF(F60="JnEČ",IF(L60&gt;15,0,IF(J60&gt;15,(16-L60)*0.0765,((16-L60)-(16-J60))*0.0765)),0)+IF(F60="JčPČ",IF(L60&gt;15,0,IF(J60&gt;15,(16-L60)*0.06375,((16-L60)-(16-J60))*0.06375)),0)+IF(F60="JčEČ",IF(L60&gt;15,0,IF(J60&gt;15,(16-L60)*0.051,((16-L60)-(16-J60))*0.051)),0)+IF(F60="NEAK",IF(L60&gt;23,0,IF(J60&gt;23,(24-L60)*0.03444,((24-L60)-(24-J60))*0.03444)),0))</f>
        <v>0</v>
      </c>
      <c r="Q60" s="11">
        <f t="shared" ref="Q60:Q65" si="13">IF(ISERROR(P60*100/N60),0,(P60*100/N60))</f>
        <v>0</v>
      </c>
      <c r="R60" s="10">
        <f t="shared" ref="R60:R65" si="14">IF(Q60&lt;=30,O60+P60,O60+O60*0.3)*IF(G60=1,0.4,IF(G60=2,0.75,IF(G60="1 (kas 4 m. 1 k. nerengiamos)",0.52,1)))*IF(D60="olimpinė",1,IF(M60="Ne",0.5,1))*IF(OR(A$5="Lietuvos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federacija"),IF(OR(J60&lt;8,K60&lt;16),0,1),1)*E60*IF(I60&lt;=1,1,1/I60)*IF(OR(A$5="Lietuvos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1" spans="1:18" s="8" customFormat="1">
      <c r="A61" s="62">
        <v>6</v>
      </c>
      <c r="B61" s="62"/>
      <c r="C61" s="1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3">
        <f t="shared" si="10"/>
        <v>0</v>
      </c>
      <c r="O61" s="9">
        <f t="shared" si="11"/>
        <v>0</v>
      </c>
      <c r="P61" s="4">
        <f t="shared" si="12"/>
        <v>0</v>
      </c>
      <c r="Q61" s="11">
        <f t="shared" si="13"/>
        <v>0</v>
      </c>
      <c r="R61" s="10">
        <f t="shared" si="14"/>
        <v>0</v>
      </c>
    </row>
    <row r="62" spans="1:18" s="8" customFormat="1">
      <c r="A62" s="62">
        <v>7</v>
      </c>
      <c r="B62" s="62"/>
      <c r="C62" s="1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3">
        <f t="shared" si="10"/>
        <v>0</v>
      </c>
      <c r="O62" s="9">
        <f t="shared" si="11"/>
        <v>0</v>
      </c>
      <c r="P62" s="4">
        <f t="shared" si="12"/>
        <v>0</v>
      </c>
      <c r="Q62" s="11">
        <f t="shared" si="13"/>
        <v>0</v>
      </c>
      <c r="R62" s="10">
        <f t="shared" si="14"/>
        <v>0</v>
      </c>
    </row>
    <row r="63" spans="1:18" s="8" customFormat="1">
      <c r="A63" s="62">
        <v>8</v>
      </c>
      <c r="B63" s="62"/>
      <c r="C63" s="1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3">
        <f t="shared" si="10"/>
        <v>0</v>
      </c>
      <c r="O63" s="9">
        <f t="shared" si="11"/>
        <v>0</v>
      </c>
      <c r="P63" s="4">
        <f t="shared" si="12"/>
        <v>0</v>
      </c>
      <c r="Q63" s="11">
        <f t="shared" si="13"/>
        <v>0</v>
      </c>
      <c r="R63" s="10">
        <f t="shared" si="14"/>
        <v>0</v>
      </c>
    </row>
    <row r="64" spans="1:18" s="8" customFormat="1">
      <c r="A64" s="62">
        <v>9</v>
      </c>
      <c r="B64" s="62"/>
      <c r="C64" s="1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3">
        <f t="shared" si="10"/>
        <v>0</v>
      </c>
      <c r="O64" s="9">
        <f t="shared" si="11"/>
        <v>0</v>
      </c>
      <c r="P64" s="4">
        <f t="shared" si="12"/>
        <v>0</v>
      </c>
      <c r="Q64" s="11">
        <f t="shared" si="13"/>
        <v>0</v>
      </c>
      <c r="R64" s="10">
        <f t="shared" si="14"/>
        <v>0</v>
      </c>
    </row>
    <row r="65" spans="1:19" s="8" customFormat="1">
      <c r="A65" s="62">
        <v>10</v>
      </c>
      <c r="B65" s="62"/>
      <c r="C65" s="1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3">
        <f t="shared" si="10"/>
        <v>0</v>
      </c>
      <c r="O65" s="9">
        <f t="shared" si="11"/>
        <v>0</v>
      </c>
      <c r="P65" s="4">
        <f t="shared" si="12"/>
        <v>0</v>
      </c>
      <c r="Q65" s="11">
        <f t="shared" si="13"/>
        <v>0</v>
      </c>
      <c r="R65" s="10">
        <f t="shared" si="14"/>
        <v>0</v>
      </c>
    </row>
    <row r="66" spans="1:19" s="8" customFormat="1" ht="15.75" customHeight="1">
      <c r="A66" s="79" t="s">
        <v>35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1"/>
      <c r="R66" s="10">
        <f>SUM(R56:R65)</f>
        <v>85.8</v>
      </c>
    </row>
    <row r="67" spans="1:19" s="8" customFormat="1" ht="15.75" customHeight="1">
      <c r="A67" s="56" t="s">
        <v>51</v>
      </c>
      <c r="B67" s="2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6"/>
    </row>
    <row r="68" spans="1:19" s="8" customFormat="1" ht="15.75" customHeight="1">
      <c r="A68" s="49" t="s">
        <v>44</v>
      </c>
      <c r="B68" s="49"/>
      <c r="C68" s="49"/>
      <c r="D68" s="49"/>
      <c r="E68" s="49"/>
      <c r="F68" s="49"/>
      <c r="G68" s="49"/>
      <c r="H68" s="49"/>
      <c r="I68" s="49"/>
      <c r="J68" s="15"/>
      <c r="K68" s="15"/>
      <c r="L68" s="15"/>
      <c r="M68" s="15"/>
      <c r="N68" s="15"/>
      <c r="O68" s="15"/>
      <c r="P68" s="15"/>
      <c r="Q68" s="15"/>
      <c r="R68" s="16"/>
    </row>
    <row r="69" spans="1:19" s="8" customFormat="1" ht="15.75" customHeight="1">
      <c r="A69" s="49"/>
      <c r="B69" s="49"/>
      <c r="C69" s="49"/>
      <c r="D69" s="49"/>
      <c r="E69" s="49"/>
      <c r="F69" s="49"/>
      <c r="G69" s="49"/>
      <c r="H69" s="49"/>
      <c r="I69" s="49"/>
      <c r="J69" s="15"/>
      <c r="K69" s="15"/>
      <c r="L69" s="15"/>
      <c r="M69" s="15"/>
      <c r="N69" s="15"/>
      <c r="O69" s="15"/>
      <c r="P69" s="15"/>
      <c r="Q69" s="15"/>
      <c r="R69" s="16"/>
    </row>
    <row r="70" spans="1:19" s="8" customFormat="1" ht="15.75" customHeight="1">
      <c r="A70" s="75" t="s">
        <v>52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58"/>
    </row>
    <row r="71" spans="1:19" ht="15.75" customHeight="1">
      <c r="A71" s="77" t="s">
        <v>27</v>
      </c>
      <c r="B71" s="78"/>
      <c r="C71" s="78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8"/>
      <c r="R71" s="8"/>
      <c r="S71" s="8"/>
    </row>
    <row r="72" spans="1:19" ht="15.75" customHeight="1">
      <c r="A72" s="75" t="s">
        <v>53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58"/>
      <c r="R72" s="8"/>
      <c r="S72" s="8"/>
    </row>
    <row r="73" spans="1:19" s="7" customFormat="1">
      <c r="A73" s="62">
        <v>1</v>
      </c>
      <c r="B73" s="62" t="s">
        <v>49</v>
      </c>
      <c r="C73" s="12" t="s">
        <v>29</v>
      </c>
      <c r="D73" s="62" t="s">
        <v>30</v>
      </c>
      <c r="E73" s="62">
        <v>1</v>
      </c>
      <c r="F73" s="62" t="s">
        <v>54</v>
      </c>
      <c r="G73" s="62">
        <v>1</v>
      </c>
      <c r="H73" s="62" t="s">
        <v>32</v>
      </c>
      <c r="I73" s="62"/>
      <c r="J73" s="62">
        <v>41</v>
      </c>
      <c r="K73" s="62"/>
      <c r="L73" s="62">
        <v>17</v>
      </c>
      <c r="M73" s="62" t="s">
        <v>42</v>
      </c>
      <c r="N73" s="3">
        <v>0</v>
      </c>
      <c r="O73" s="9">
        <v>0</v>
      </c>
      <c r="P73" s="4">
        <v>0</v>
      </c>
      <c r="Q73" s="11">
        <v>0</v>
      </c>
      <c r="R73" s="10">
        <v>0</v>
      </c>
      <c r="S73" s="8"/>
    </row>
    <row r="74" spans="1:19" ht="30">
      <c r="A74" s="62">
        <v>2</v>
      </c>
      <c r="B74" s="62" t="s">
        <v>55</v>
      </c>
      <c r="C74" s="12" t="s">
        <v>29</v>
      </c>
      <c r="D74" s="62" t="s">
        <v>30</v>
      </c>
      <c r="E74" s="62">
        <v>1</v>
      </c>
      <c r="F74" s="62" t="s">
        <v>54</v>
      </c>
      <c r="G74" s="62">
        <v>1</v>
      </c>
      <c r="H74" s="62" t="s">
        <v>32</v>
      </c>
      <c r="I74" s="62"/>
      <c r="J74" s="62">
        <v>32</v>
      </c>
      <c r="K74" s="62"/>
      <c r="L74" s="62">
        <v>17</v>
      </c>
      <c r="M74" s="62" t="s">
        <v>42</v>
      </c>
      <c r="N74" s="3">
        <v>0</v>
      </c>
      <c r="O74" s="9">
        <v>0</v>
      </c>
      <c r="P74" s="4">
        <v>0</v>
      </c>
      <c r="Q74" s="11">
        <v>0</v>
      </c>
      <c r="R74" s="10">
        <v>0</v>
      </c>
      <c r="S74" s="8"/>
    </row>
    <row r="75" spans="1:19" s="8" customFormat="1" ht="30">
      <c r="A75" s="62">
        <v>3</v>
      </c>
      <c r="B75" s="62" t="s">
        <v>56</v>
      </c>
      <c r="C75" s="12" t="s">
        <v>29</v>
      </c>
      <c r="D75" s="62" t="s">
        <v>50</v>
      </c>
      <c r="E75" s="62">
        <v>1</v>
      </c>
      <c r="F75" s="62" t="s">
        <v>54</v>
      </c>
      <c r="G75" s="62">
        <v>1</v>
      </c>
      <c r="H75" s="62" t="s">
        <v>32</v>
      </c>
      <c r="I75" s="62"/>
      <c r="J75" s="62">
        <v>27</v>
      </c>
      <c r="K75" s="62"/>
      <c r="L75" s="62">
        <v>17</v>
      </c>
      <c r="M75" s="62" t="s">
        <v>42</v>
      </c>
      <c r="N75" s="3">
        <v>0</v>
      </c>
      <c r="O75" s="9">
        <v>0</v>
      </c>
      <c r="P75" s="4">
        <v>0</v>
      </c>
      <c r="Q75" s="11">
        <v>0</v>
      </c>
      <c r="R75" s="10">
        <v>0</v>
      </c>
    </row>
    <row r="76" spans="1:19" s="8" customFormat="1" ht="30">
      <c r="A76" s="62">
        <v>4</v>
      </c>
      <c r="B76" s="62" t="s">
        <v>28</v>
      </c>
      <c r="C76" s="12" t="s">
        <v>29</v>
      </c>
      <c r="D76" s="62" t="s">
        <v>30</v>
      </c>
      <c r="E76" s="62">
        <v>1</v>
      </c>
      <c r="F76" s="62" t="s">
        <v>54</v>
      </c>
      <c r="G76" s="62">
        <v>1</v>
      </c>
      <c r="H76" s="62" t="s">
        <v>32</v>
      </c>
      <c r="I76" s="62"/>
      <c r="J76" s="62">
        <v>30</v>
      </c>
      <c r="K76" s="62"/>
      <c r="L76" s="62">
        <v>5</v>
      </c>
      <c r="M76" s="62" t="s">
        <v>42</v>
      </c>
      <c r="N76" s="3">
        <v>11</v>
      </c>
      <c r="O76" s="9">
        <v>11</v>
      </c>
      <c r="P76" s="4">
        <v>1.1200000000000001</v>
      </c>
      <c r="Q76" s="11">
        <v>10.199999999999999</v>
      </c>
      <c r="R76" s="10">
        <v>4.8499999999999996</v>
      </c>
    </row>
    <row r="77" spans="1:19" s="8" customFormat="1">
      <c r="A77" s="62">
        <v>5</v>
      </c>
      <c r="B77" s="62" t="s">
        <v>41</v>
      </c>
      <c r="C77" s="12" t="s">
        <v>29</v>
      </c>
      <c r="D77" s="62" t="s">
        <v>30</v>
      </c>
      <c r="E77" s="62">
        <v>1</v>
      </c>
      <c r="F77" s="62" t="s">
        <v>54</v>
      </c>
      <c r="G77" s="62">
        <v>1</v>
      </c>
      <c r="H77" s="62" t="s">
        <v>32</v>
      </c>
      <c r="I77" s="62"/>
      <c r="J77" s="62">
        <v>43</v>
      </c>
      <c r="K77" s="62"/>
      <c r="L77" s="62">
        <v>9</v>
      </c>
      <c r="M77" s="62" t="s">
        <v>42</v>
      </c>
      <c r="N77" s="3">
        <v>6</v>
      </c>
      <c r="O77" s="9">
        <v>6</v>
      </c>
      <c r="P77" s="4">
        <v>0.71</v>
      </c>
      <c r="Q77" s="11">
        <v>11.9</v>
      </c>
      <c r="R77" s="10">
        <v>2.69</v>
      </c>
    </row>
    <row r="78" spans="1:19">
      <c r="A78" s="62">
        <v>6</v>
      </c>
      <c r="B78" s="62"/>
      <c r="C78" s="1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3">
        <f t="shared" ref="N78:N82" si="15">(IF(F78="OŽ",IF(L78=1,550.8,IF(L78=2,426.38,IF(L78=3,342.14,IF(L78=4,181.44,IF(L78=5,168.48,IF(L78=6,155.52,IF(L78=7,148.5,IF(L78=8,144,0))))))))+IF(L78&lt;=8,0,IF(L78&lt;=16,137.7,IF(L78&lt;=24,108,IF(L78&lt;=32,80.1,IF(L78&lt;=36,52.2,0)))))-IF(L78&lt;=8,0,IF(L78&lt;=16,(L78-9)*2.754,IF(L78&lt;=24,(L78-17)* 2.754,IF(L78&lt;=32,(L78-25)* 2.754,IF(L78&lt;=36,(L78-33)*2.754,0))))),0)+IF(F78="PČ",IF(L78=1,449,IF(L78=2,314.6,IF(L78=3,238,IF(L78=4,172,IF(L78=5,159,IF(L78=6,145,IF(L78=7,132,IF(L78=8,119,0))))))))+IF(L78&lt;=8,0,IF(L78&lt;=16,88,IF(L78&lt;=24,55,IF(L78&lt;=32,22,0))))-IF(L78&lt;=8,0,IF(L78&lt;=16,(L78-9)*2.245,IF(L78&lt;=24,(L78-17)*2.245,IF(L78&lt;=32,(L78-25)*2.245,0)))),0)+IF(F78="PČneol",IF(L78=1,85,IF(L78=2,64.61,IF(L78=3,50.76,IF(L78=4,16.25,IF(L78=5,15,IF(L78=6,13.75,IF(L78=7,12.5,IF(L78=8,11.25,0))))))))+IF(L78&lt;=8,0,IF(L78&lt;=16,9,0))-IF(L78&lt;=8,0,IF(L78&lt;=16,(L78-9)*0.425,0)),0)+IF(F78="PŽ",IF(L78=1,85,IF(L78=2,59.5,IF(L78=3,45,IF(L78=4,32.5,IF(L78=5,30,IF(L78=6,27.5,IF(L78=7,25,IF(L78=8,22.5,0))))))))+IF(L78&lt;=8,0,IF(L78&lt;=16,19,IF(L78&lt;=24,13,IF(L78&lt;=32,8,0))))-IF(L78&lt;=8,0,IF(L78&lt;=16,(L78-9)*0.425,IF(L78&lt;=24,(L78-17)*0.425,IF(L78&lt;=32,(L78-25)*0.425,0)))),0)+IF(F78="EČ",IF(L78=1,204,IF(L78=2,156.24,IF(L78=3,123.84,IF(L78=4,72,IF(L78=5,66,IF(L78=6,60,IF(L78=7,54,IF(L78=8,48,0))))))))+IF(L78&lt;=8,0,IF(L78&lt;=16,40,IF(L78&lt;=24,25,0)))-IF(L78&lt;=8,0,IF(L78&lt;=16,(L78-9)*1.02,IF(L78&lt;=24,(L78-17)*1.02,0))),0)+IF(F78="EČneol",IF(L78=1,68,IF(L78=2,51.69,IF(L78=3,40.61,IF(L78=4,13,IF(L78=5,12,IF(L78=6,11,IF(L78=7,10,IF(L78=8,9,0)))))))))+IF(F78="EŽ",IF(L78=1,68,IF(L78=2,47.6,IF(L78=3,36,IF(L78=4,18,IF(L78=5,16.5,IF(L78=6,15,IF(L78=7,13.5,IF(L78=8,12,0))))))))+IF(L78&lt;=8,0,IF(L78&lt;=16,10,IF(L78&lt;=24,6,0)))-IF(L78&lt;=8,0,IF(L78&lt;=16,(L78-9)*0.34,IF(L78&lt;=24,(L78-17)*0.34,0))),0)+IF(F78="PT",IF(L78=1,68,IF(L78=2,52.08,IF(L78=3,41.28,IF(L78=4,24,IF(L78=5,22,IF(L78=6,20,IF(L78=7,18,IF(L78=8,16,0))))))))+IF(L78&lt;=8,0,IF(L78&lt;=16,13,IF(L78&lt;=24,9,IF(L78&lt;=32,4,0))))-IF(L78&lt;=8,0,IF(L78&lt;=16,(L78-9)*0.34,IF(L78&lt;=24,(L78-17)*0.34,IF(L78&lt;=32,(L78-25)*0.34,0)))),0)+IF(F78="JOŽ",IF(L78=1,85,IF(L78=2,59.5,IF(L78=3,45,IF(L78=4,32.5,IF(L78=5,30,IF(L78=6,27.5,IF(L78=7,25,IF(L78=8,22.5,0))))))))+IF(L78&lt;=8,0,IF(L78&lt;=16,19,IF(L78&lt;=24,13,0)))-IF(L78&lt;=8,0,IF(L78&lt;=16,(L78-9)*0.425,IF(L78&lt;=24,(L78-17)*0.425,0))),0)+IF(F78="JPČ",IF(L78=1,68,IF(L78=2,47.6,IF(L78=3,36,IF(L78=4,26,IF(L78=5,24,IF(L78=6,22,IF(L78=7,20,IF(L78=8,18,0))))))))+IF(L78&lt;=8,0,IF(L78&lt;=16,13,IF(L78&lt;=24,9,0)))-IF(L78&lt;=8,0,IF(L78&lt;=16,(L78-9)*0.34,IF(L78&lt;=24,(L78-17)*0.34,0))),0)+IF(F78="JEČ",IF(L78=1,34,IF(L78=2,26.04,IF(L78=3,20.6,IF(L78=4,12,IF(L78=5,11,IF(L78=6,10,IF(L78=7,9,IF(L78=8,8,0))))))))+IF(L78&lt;=8,0,IF(L78&lt;=16,6,0))-IF(L78&lt;=8,0,IF(L78&lt;=16,(L78-9)*0.17,0)),0)+IF(F78="JEOF",IF(L78=1,34,IF(L78=2,26.04,IF(L78=3,20.6,IF(L78=4,12,IF(L78=5,11,IF(L78=6,10,IF(L78=7,9,IF(L78=8,8,0))))))))+IF(L78&lt;=8,0,IF(L78&lt;=16,6,0))-IF(L78&lt;=8,0,IF(L78&lt;=16,(L78-9)*0.17,0)),0)+IF(F78="JnPČ",IF(L78=1,51,IF(L78=2,35.7,IF(L78=3,27,IF(L78=4,19.5,IF(L78=5,18,IF(L78=6,16.5,IF(L78=7,15,IF(L78=8,13.5,0))))))))+IF(L78&lt;=8,0,IF(L78&lt;=16,10,0))-IF(L78&lt;=8,0,IF(L78&lt;=16,(L78-9)*0.255,0)),0)+IF(F78="JnEČ",IF(L78=1,25.5,IF(L78=2,19.53,IF(L78=3,15.48,IF(L78=4,9,IF(L78=5,8.25,IF(L78=6,7.5,IF(L78=7,6.75,IF(L78=8,6,0))))))))+IF(L78&lt;=8,0,IF(L78&lt;=16,5,0))-IF(L78&lt;=8,0,IF(L78&lt;=16,(L78-9)*0.1275,0)),0)+IF(F78="JčPČ",IF(L78=1,21.25,IF(L78=2,14.5,IF(L78=3,11.5,IF(L78=4,7,IF(L78=5,6.5,IF(L78=6,6,IF(L78=7,5.5,IF(L78=8,5,0))))))))+IF(L78&lt;=8,0,IF(L78&lt;=16,4,0))-IF(L78&lt;=8,0,IF(L78&lt;=16,(L78-9)*0.10625,0)),0)+IF(F78="JčEČ",IF(L78=1,17,IF(L78=2,13.02,IF(L78=3,10.32,IF(L78=4,6,IF(L78=5,5.5,IF(L78=6,5,IF(L78=7,4.5,IF(L78=8,4,0))))))))+IF(L78&lt;=8,0,IF(L78&lt;=16,3,0))-IF(L78&lt;=8,0,IF(L78&lt;=16,(L78-9)*0.085,0)),0)+IF(F78="NEAK",IF(L78=1,11.48,IF(L78=2,8.79,IF(L78=3,6.97,IF(L78=4,4.05,IF(L78=5,3.71,IF(L78=6,3.38,IF(L78=7,3.04,IF(L78=8,2.7,0))))))))+IF(L78&lt;=8,0,IF(L78&lt;=16,2,IF(L78&lt;=24,1.3,0)))-IF(L78&lt;=8,0,IF(L78&lt;=16,(L78-9)*0.0574,IF(L78&lt;=24,(L78-17)*0.0574,0))),0))*IF(L78&lt;0,1,IF(OR(F78="PČ",F78="PŽ",F78="PT"),IF(J78&lt;32,J78/32,1),1))* IF(L78&lt;0,1,IF(OR(F78="EČ",F78="EŽ",F78="JOŽ",F78="JPČ",F78="NEAK"),IF(J78&lt;24,J78/24,1),1))*IF(L78&lt;0,1,IF(OR(F78="PČneol",F78="JEČ",F78="JEOF",F78="JnPČ",F78="JnEČ",F78="JčPČ",F78="JčEČ"),IF(J78&lt;16,J78/16,1),1))*IF(L78&lt;0,1,IF(F78="EČneol",IF(J78&lt;8,J78/8,1),1))</f>
        <v>0</v>
      </c>
      <c r="O78" s="9">
        <f t="shared" ref="O78:O82" si="16">IF(F78="OŽ",N78,IF(H78="Ne",IF(J78*0.3&lt;J78-L78,N78,0),IF(J78*0.1&lt;J78-L78,N78,0)))</f>
        <v>0</v>
      </c>
      <c r="P78" s="4">
        <f t="shared" ref="P78:P82" si="17">IF(O78=0,0,IF(F78="OŽ",IF(L78&gt;35,0,IF(J78&gt;35,(36-L78)*1.836,((36-L78)-(36-J78))*1.836)),0)+IF(F78="PČ",IF(L78&gt;31,0,IF(J78&gt;31,(32-L78)*1.347,((32-L78)-(32-J78))*1.347)),0)+ IF(F78="PČneol",IF(L78&gt;15,0,IF(J78&gt;15,(16-L78)*0.255,((16-L78)-(16-J78))*0.255)),0)+IF(F78="PŽ",IF(L78&gt;31,0,IF(J78&gt;31,(32-L78)*0.255,((32-L78)-(32-J78))*0.255)),0)+IF(F78="EČ",IF(L78&gt;23,0,IF(J78&gt;23,(24-L78)*0.612,((24-L78)-(24-J78))*0.612)),0)+IF(F78="EČneol",IF(L78&gt;7,0,IF(J78&gt;7,(8-L78)*0.204,((8-L78)-(8-J78))*0.204)),0)+IF(F78="EŽ",IF(L78&gt;23,0,IF(J78&gt;23,(24-L78)*0.204,((24-L78)-(24-J78))*0.204)),0)+IF(F78="PT",IF(L78&gt;31,0,IF(J78&gt;31,(32-L78)*0.204,((32-L78)-(32-J78))*0.204)),0)+IF(F78="JOŽ",IF(L78&gt;23,0,IF(J78&gt;23,(24-L78)*0.255,((24-L78)-(24-J78))*0.255)),0)+IF(F78="JPČ",IF(L78&gt;23,0,IF(J78&gt;23,(24-L78)*0.204,((24-L78)-(24-J78))*0.204)),0)+IF(F78="JEČ",IF(L78&gt;15,0,IF(J78&gt;15,(16-L78)*0.102,((16-L78)-(16-J78))*0.102)),0)+IF(F78="JEOF",IF(L78&gt;15,0,IF(J78&gt;15,(16-L78)*0.102,((16-L78)-(16-J78))*0.102)),0)+IF(F78="JnPČ",IF(L78&gt;15,0,IF(J78&gt;15,(16-L78)*0.153,((16-L78)-(16-J78))*0.153)),0)+IF(F78="JnEČ",IF(L78&gt;15,0,IF(J78&gt;15,(16-L78)*0.0765,((16-L78)-(16-J78))*0.0765)),0)+IF(F78="JčPČ",IF(L78&gt;15,0,IF(J78&gt;15,(16-L78)*0.06375,((16-L78)-(16-J78))*0.06375)),0)+IF(F78="JčEČ",IF(L78&gt;15,0,IF(J78&gt;15,(16-L78)*0.051,((16-L78)-(16-J78))*0.051)),0)+IF(F78="NEAK",IF(L78&gt;23,0,IF(J78&gt;23,(24-L78)*0.03444,((24-L78)-(24-J78))*0.03444)),0))</f>
        <v>0</v>
      </c>
      <c r="Q78" s="11">
        <f t="shared" ref="Q78:Q82" si="18">IF(ISERROR(P78*100/N78),0,(P78*100/N78))</f>
        <v>0</v>
      </c>
      <c r="R78" s="10">
        <f t="shared" ref="R78:R82" si="19">IF(Q78&lt;=30,O78+P78,O78+O78*0.3)*IF(G78=1,0.4,IF(G78=2,0.75,IF(G78="1 (kas 4 m. 1 k. nerengiamos)",0.52,1)))*IF(D78="olimpinė",1,IF(M78="Ne",0.5,1))*IF(OR(A$5="Lietuvos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federacija"),IF(OR(J78&lt;8,K78&lt;16),0,1),1)*E78*IF(I78&lt;=1,1,1/I78)*IF(OR(A$5="Lietuvos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8" s="8"/>
    </row>
    <row r="79" spans="1:19">
      <c r="A79" s="62">
        <v>7</v>
      </c>
      <c r="B79" s="62"/>
      <c r="C79" s="1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3">
        <f t="shared" si="15"/>
        <v>0</v>
      </c>
      <c r="O79" s="9">
        <f t="shared" si="16"/>
        <v>0</v>
      </c>
      <c r="P79" s="4">
        <f t="shared" si="17"/>
        <v>0</v>
      </c>
      <c r="Q79" s="11">
        <f t="shared" si="18"/>
        <v>0</v>
      </c>
      <c r="R79" s="10">
        <f t="shared" si="19"/>
        <v>0</v>
      </c>
      <c r="S79" s="8"/>
    </row>
    <row r="80" spans="1:19">
      <c r="A80" s="62">
        <v>8</v>
      </c>
      <c r="B80" s="62"/>
      <c r="C80" s="1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3">
        <f t="shared" si="15"/>
        <v>0</v>
      </c>
      <c r="O80" s="9">
        <f t="shared" si="16"/>
        <v>0</v>
      </c>
      <c r="P80" s="4">
        <f t="shared" si="17"/>
        <v>0</v>
      </c>
      <c r="Q80" s="11">
        <f t="shared" si="18"/>
        <v>0</v>
      </c>
      <c r="R80" s="10">
        <f t="shared" si="19"/>
        <v>0</v>
      </c>
      <c r="S80" s="8"/>
    </row>
    <row r="81" spans="1:19">
      <c r="A81" s="62">
        <v>9</v>
      </c>
      <c r="B81" s="62"/>
      <c r="C81" s="1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3">
        <f t="shared" si="15"/>
        <v>0</v>
      </c>
      <c r="O81" s="9">
        <f t="shared" si="16"/>
        <v>0</v>
      </c>
      <c r="P81" s="4">
        <f t="shared" si="17"/>
        <v>0</v>
      </c>
      <c r="Q81" s="11">
        <f t="shared" si="18"/>
        <v>0</v>
      </c>
      <c r="R81" s="10">
        <f t="shared" si="19"/>
        <v>0</v>
      </c>
      <c r="S81" s="8"/>
    </row>
    <row r="82" spans="1:19">
      <c r="A82" s="62">
        <v>10</v>
      </c>
      <c r="B82" s="62"/>
      <c r="C82" s="1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3">
        <f t="shared" si="15"/>
        <v>0</v>
      </c>
      <c r="O82" s="9">
        <f t="shared" si="16"/>
        <v>0</v>
      </c>
      <c r="P82" s="4">
        <f t="shared" si="17"/>
        <v>0</v>
      </c>
      <c r="Q82" s="11">
        <f t="shared" si="18"/>
        <v>0</v>
      </c>
      <c r="R82" s="10">
        <f t="shared" si="19"/>
        <v>0</v>
      </c>
      <c r="S82" s="8"/>
    </row>
    <row r="83" spans="1:19">
      <c r="A83" s="72" t="s">
        <v>35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4"/>
      <c r="R83" s="10">
        <f>SUM(R73:R82)</f>
        <v>7.5399999999999991</v>
      </c>
      <c r="S83" s="8"/>
    </row>
    <row r="84" spans="1:19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6"/>
      <c r="S84" s="8"/>
    </row>
    <row r="85" spans="1:19" ht="13.5" customHeight="1">
      <c r="A85" s="56" t="s">
        <v>57</v>
      </c>
      <c r="B85" s="57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6"/>
      <c r="S85" s="8"/>
    </row>
    <row r="86" spans="1:19">
      <c r="A86" s="49" t="s">
        <v>44</v>
      </c>
      <c r="B86" s="49"/>
      <c r="C86" s="49"/>
      <c r="D86" s="49"/>
      <c r="E86" s="49"/>
      <c r="F86" s="49"/>
      <c r="G86" s="49"/>
      <c r="H86" s="49"/>
      <c r="I86" s="49"/>
      <c r="J86" s="15"/>
      <c r="K86" s="15"/>
      <c r="L86" s="15"/>
      <c r="M86" s="15"/>
      <c r="N86" s="15"/>
      <c r="O86" s="15"/>
      <c r="P86" s="15"/>
      <c r="Q86" s="15"/>
      <c r="R86" s="16"/>
      <c r="S86" s="8"/>
    </row>
    <row r="87" spans="1:19" s="8" customFormat="1">
      <c r="A87" s="49"/>
      <c r="B87" s="49"/>
      <c r="C87" s="49"/>
      <c r="D87" s="49"/>
      <c r="E87" s="49"/>
      <c r="F87" s="49"/>
      <c r="G87" s="49"/>
      <c r="H87" s="49"/>
      <c r="I87" s="49"/>
      <c r="J87" s="15"/>
      <c r="K87" s="15"/>
      <c r="L87" s="15"/>
      <c r="M87" s="15"/>
      <c r="N87" s="15"/>
      <c r="O87" s="15"/>
      <c r="P87" s="15"/>
      <c r="Q87" s="15"/>
      <c r="R87" s="16"/>
    </row>
    <row r="88" spans="1:19">
      <c r="A88" s="75" t="s">
        <v>58</v>
      </c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58"/>
      <c r="R88" s="8"/>
      <c r="S88" s="8"/>
    </row>
    <row r="89" spans="1:19" ht="18">
      <c r="A89" s="77" t="s">
        <v>27</v>
      </c>
      <c r="B89" s="78"/>
      <c r="C89" s="78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8"/>
      <c r="R89" s="8"/>
      <c r="S89" s="8"/>
    </row>
    <row r="90" spans="1:19">
      <c r="A90" s="62">
        <v>1</v>
      </c>
      <c r="B90" s="65" t="s">
        <v>41</v>
      </c>
      <c r="C90" s="66" t="s">
        <v>29</v>
      </c>
      <c r="D90" s="65" t="s">
        <v>30</v>
      </c>
      <c r="E90" s="65">
        <v>1</v>
      </c>
      <c r="F90" s="65" t="s">
        <v>31</v>
      </c>
      <c r="G90" s="65">
        <v>2</v>
      </c>
      <c r="H90" s="65" t="s">
        <v>32</v>
      </c>
      <c r="I90" s="65"/>
      <c r="J90" s="65">
        <v>27</v>
      </c>
      <c r="K90" s="65"/>
      <c r="L90" s="65">
        <v>17</v>
      </c>
      <c r="M90" s="65" t="s">
        <v>42</v>
      </c>
      <c r="N90" s="67">
        <v>25</v>
      </c>
      <c r="O90" s="68">
        <v>25</v>
      </c>
      <c r="P90" s="69">
        <v>4.28</v>
      </c>
      <c r="Q90" s="70">
        <v>17.14</v>
      </c>
      <c r="R90" s="71">
        <v>21.96</v>
      </c>
      <c r="S90" s="8"/>
    </row>
    <row r="91" spans="1:19" ht="30">
      <c r="A91" s="62">
        <v>2</v>
      </c>
      <c r="B91" s="65" t="s">
        <v>28</v>
      </c>
      <c r="C91" s="66" t="s">
        <v>29</v>
      </c>
      <c r="D91" s="65" t="s">
        <v>30</v>
      </c>
      <c r="E91" s="65">
        <v>1</v>
      </c>
      <c r="F91" s="65" t="s">
        <v>31</v>
      </c>
      <c r="G91" s="65">
        <v>2</v>
      </c>
      <c r="H91" s="65" t="s">
        <v>32</v>
      </c>
      <c r="I91" s="65"/>
      <c r="J91" s="65">
        <v>21</v>
      </c>
      <c r="K91" s="65"/>
      <c r="L91" s="65">
        <v>9</v>
      </c>
      <c r="M91" s="65" t="s">
        <v>42</v>
      </c>
      <c r="N91" s="67">
        <v>35</v>
      </c>
      <c r="O91" s="68">
        <v>35</v>
      </c>
      <c r="P91" s="69">
        <v>7.34</v>
      </c>
      <c r="Q91" s="70">
        <v>20.98</v>
      </c>
      <c r="R91" s="71">
        <v>31.76</v>
      </c>
      <c r="S91" s="7"/>
    </row>
    <row r="92" spans="1:19">
      <c r="A92" s="62">
        <v>3</v>
      </c>
      <c r="B92" s="62"/>
      <c r="C92" s="1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3">
        <f t="shared" ref="N92:N99" si="20">(IF(F92="OŽ",IF(L92=1,550.8,IF(L92=2,426.38,IF(L92=3,342.14,IF(L92=4,181.44,IF(L92=5,168.48,IF(L92=6,155.52,IF(L92=7,148.5,IF(L92=8,144,0))))))))+IF(L92&lt;=8,0,IF(L92&lt;=16,137.7,IF(L92&lt;=24,108,IF(L92&lt;=32,80.1,IF(L92&lt;=36,52.2,0)))))-IF(L92&lt;=8,0,IF(L92&lt;=16,(L92-9)*2.754,IF(L92&lt;=24,(L92-17)* 2.754,IF(L92&lt;=32,(L92-25)* 2.754,IF(L92&lt;=36,(L92-33)*2.754,0))))),0)+IF(F92="PČ",IF(L92=1,449,IF(L92=2,314.6,IF(L92=3,238,IF(L92=4,172,IF(L92=5,159,IF(L92=6,145,IF(L92=7,132,IF(L92=8,119,0))))))))+IF(L92&lt;=8,0,IF(L92&lt;=16,88,IF(L92&lt;=24,55,IF(L92&lt;=32,22,0))))-IF(L92&lt;=8,0,IF(L92&lt;=16,(L92-9)*2.245,IF(L92&lt;=24,(L92-17)*2.245,IF(L92&lt;=32,(L92-25)*2.245,0)))),0)+IF(F92="PČneol",IF(L92=1,85,IF(L92=2,64.61,IF(L92=3,50.76,IF(L92=4,16.25,IF(L92=5,15,IF(L92=6,13.75,IF(L92=7,12.5,IF(L92=8,11.25,0))))))))+IF(L92&lt;=8,0,IF(L92&lt;=16,9,0))-IF(L92&lt;=8,0,IF(L92&lt;=16,(L92-9)*0.425,0)),0)+IF(F92="PŽ",IF(L92=1,85,IF(L92=2,59.5,IF(L92=3,45,IF(L92=4,32.5,IF(L92=5,30,IF(L92=6,27.5,IF(L92=7,25,IF(L92=8,22.5,0))))))))+IF(L92&lt;=8,0,IF(L92&lt;=16,19,IF(L92&lt;=24,13,IF(L92&lt;=32,8,0))))-IF(L92&lt;=8,0,IF(L92&lt;=16,(L92-9)*0.425,IF(L92&lt;=24,(L92-17)*0.425,IF(L92&lt;=32,(L92-25)*0.425,0)))),0)+IF(F92="EČ",IF(L92=1,204,IF(L92=2,156.24,IF(L92=3,123.84,IF(L92=4,72,IF(L92=5,66,IF(L92=6,60,IF(L92=7,54,IF(L92=8,48,0))))))))+IF(L92&lt;=8,0,IF(L92&lt;=16,40,IF(L92&lt;=24,25,0)))-IF(L92&lt;=8,0,IF(L92&lt;=16,(L92-9)*1.02,IF(L92&lt;=24,(L92-17)*1.02,0))),0)+IF(F92="EČneol",IF(L92=1,68,IF(L92=2,51.69,IF(L92=3,40.61,IF(L92=4,13,IF(L92=5,12,IF(L92=6,11,IF(L92=7,10,IF(L92=8,9,0)))))))))+IF(F92="EŽ",IF(L92=1,68,IF(L92=2,47.6,IF(L92=3,36,IF(L92=4,18,IF(L92=5,16.5,IF(L92=6,15,IF(L92=7,13.5,IF(L92=8,12,0))))))))+IF(L92&lt;=8,0,IF(L92&lt;=16,10,IF(L92&lt;=24,6,0)))-IF(L92&lt;=8,0,IF(L92&lt;=16,(L92-9)*0.34,IF(L92&lt;=24,(L92-17)*0.34,0))),0)+IF(F92="PT",IF(L92=1,68,IF(L92=2,52.08,IF(L92=3,41.28,IF(L92=4,24,IF(L92=5,22,IF(L92=6,20,IF(L92=7,18,IF(L92=8,16,0))))))))+IF(L92&lt;=8,0,IF(L92&lt;=16,13,IF(L92&lt;=24,9,IF(L92&lt;=32,4,0))))-IF(L92&lt;=8,0,IF(L92&lt;=16,(L92-9)*0.34,IF(L92&lt;=24,(L92-17)*0.34,IF(L92&lt;=32,(L92-25)*0.34,0)))),0)+IF(F92="JOŽ",IF(L92=1,85,IF(L92=2,59.5,IF(L92=3,45,IF(L92=4,32.5,IF(L92=5,30,IF(L92=6,27.5,IF(L92=7,25,IF(L92=8,22.5,0))))))))+IF(L92&lt;=8,0,IF(L92&lt;=16,19,IF(L92&lt;=24,13,0)))-IF(L92&lt;=8,0,IF(L92&lt;=16,(L92-9)*0.425,IF(L92&lt;=24,(L92-17)*0.425,0))),0)+IF(F92="JPČ",IF(L92=1,68,IF(L92=2,47.6,IF(L92=3,36,IF(L92=4,26,IF(L92=5,24,IF(L92=6,22,IF(L92=7,20,IF(L92=8,18,0))))))))+IF(L92&lt;=8,0,IF(L92&lt;=16,13,IF(L92&lt;=24,9,0)))-IF(L92&lt;=8,0,IF(L92&lt;=16,(L92-9)*0.34,IF(L92&lt;=24,(L92-17)*0.34,0))),0)+IF(F92="JEČ",IF(L92=1,34,IF(L92=2,26.04,IF(L92=3,20.6,IF(L92=4,12,IF(L92=5,11,IF(L92=6,10,IF(L92=7,9,IF(L92=8,8,0))))))))+IF(L92&lt;=8,0,IF(L92&lt;=16,6,0))-IF(L92&lt;=8,0,IF(L92&lt;=16,(L92-9)*0.17,0)),0)+IF(F92="JEOF",IF(L92=1,34,IF(L92=2,26.04,IF(L92=3,20.6,IF(L92=4,12,IF(L92=5,11,IF(L92=6,10,IF(L92=7,9,IF(L92=8,8,0))))))))+IF(L92&lt;=8,0,IF(L92&lt;=16,6,0))-IF(L92&lt;=8,0,IF(L92&lt;=16,(L92-9)*0.17,0)),0)+IF(F92="JnPČ",IF(L92=1,51,IF(L92=2,35.7,IF(L92=3,27,IF(L92=4,19.5,IF(L92=5,18,IF(L92=6,16.5,IF(L92=7,15,IF(L92=8,13.5,0))))))))+IF(L92&lt;=8,0,IF(L92&lt;=16,10,0))-IF(L92&lt;=8,0,IF(L92&lt;=16,(L92-9)*0.255,0)),0)+IF(F92="JnEČ",IF(L92=1,25.5,IF(L92=2,19.53,IF(L92=3,15.48,IF(L92=4,9,IF(L92=5,8.25,IF(L92=6,7.5,IF(L92=7,6.75,IF(L92=8,6,0))))))))+IF(L92&lt;=8,0,IF(L92&lt;=16,5,0))-IF(L92&lt;=8,0,IF(L92&lt;=16,(L92-9)*0.1275,0)),0)+IF(F92="JčPČ",IF(L92=1,21.25,IF(L92=2,14.5,IF(L92=3,11.5,IF(L92=4,7,IF(L92=5,6.5,IF(L92=6,6,IF(L92=7,5.5,IF(L92=8,5,0))))))))+IF(L92&lt;=8,0,IF(L92&lt;=16,4,0))-IF(L92&lt;=8,0,IF(L92&lt;=16,(L92-9)*0.10625,0)),0)+IF(F92="JčEČ",IF(L92=1,17,IF(L92=2,13.02,IF(L92=3,10.32,IF(L92=4,6,IF(L92=5,5.5,IF(L92=6,5,IF(L92=7,4.5,IF(L92=8,4,0))))))))+IF(L92&lt;=8,0,IF(L92&lt;=16,3,0))-IF(L92&lt;=8,0,IF(L92&lt;=16,(L92-9)*0.085,0)),0)+IF(F92="NEAK",IF(L92=1,11.48,IF(L92=2,8.79,IF(L92=3,6.97,IF(L92=4,4.05,IF(L92=5,3.71,IF(L92=6,3.38,IF(L92=7,3.04,IF(L92=8,2.7,0))))))))+IF(L92&lt;=8,0,IF(L92&lt;=16,2,IF(L92&lt;=24,1.3,0)))-IF(L92&lt;=8,0,IF(L92&lt;=16,(L92-9)*0.0574,IF(L92&lt;=24,(L92-17)*0.0574,0))),0))*IF(L92&lt;0,1,IF(OR(F92="PČ",F92="PŽ",F92="PT"),IF(J92&lt;32,J92/32,1),1))* IF(L92&lt;0,1,IF(OR(F92="EČ",F92="EŽ",F92="JOŽ",F92="JPČ",F92="NEAK"),IF(J92&lt;24,J92/24,1),1))*IF(L92&lt;0,1,IF(OR(F92="PČneol",F92="JEČ",F92="JEOF",F92="JnPČ",F92="JnEČ",F92="JčPČ",F92="JčEČ"),IF(J92&lt;16,J92/16,1),1))*IF(L92&lt;0,1,IF(F92="EČneol",IF(J92&lt;8,J92/8,1),1))</f>
        <v>0</v>
      </c>
      <c r="O92" s="9">
        <f t="shared" ref="O92:O99" si="21">IF(F92="OŽ",N92,IF(H92="Ne",IF(J92*0.3&lt;J92-L92,N92,0),IF(J92*0.1&lt;J92-L92,N92,0)))</f>
        <v>0</v>
      </c>
      <c r="P92" s="4">
        <f t="shared" ref="P92:P99" si="22">IF(O92=0,0,IF(F92="OŽ",IF(L92&gt;35,0,IF(J92&gt;35,(36-L92)*1.836,((36-L92)-(36-J92))*1.836)),0)+IF(F92="PČ",IF(L92&gt;31,0,IF(J92&gt;31,(32-L92)*1.347,((32-L92)-(32-J92))*1.347)),0)+ IF(F92="PČneol",IF(L92&gt;15,0,IF(J92&gt;15,(16-L92)*0.255,((16-L92)-(16-J92))*0.255)),0)+IF(F92="PŽ",IF(L92&gt;31,0,IF(J92&gt;31,(32-L92)*0.255,((32-L92)-(32-J92))*0.255)),0)+IF(F92="EČ",IF(L92&gt;23,0,IF(J92&gt;23,(24-L92)*0.612,((24-L92)-(24-J92))*0.612)),0)+IF(F92="EČneol",IF(L92&gt;7,0,IF(J92&gt;7,(8-L92)*0.204,((8-L92)-(8-J92))*0.204)),0)+IF(F92="EŽ",IF(L92&gt;23,0,IF(J92&gt;23,(24-L92)*0.204,((24-L92)-(24-J92))*0.204)),0)+IF(F92="PT",IF(L92&gt;31,0,IF(J92&gt;31,(32-L92)*0.204,((32-L92)-(32-J92))*0.204)),0)+IF(F92="JOŽ",IF(L92&gt;23,0,IF(J92&gt;23,(24-L92)*0.255,((24-L92)-(24-J92))*0.255)),0)+IF(F92="JPČ",IF(L92&gt;23,0,IF(J92&gt;23,(24-L92)*0.204,((24-L92)-(24-J92))*0.204)),0)+IF(F92="JEČ",IF(L92&gt;15,0,IF(J92&gt;15,(16-L92)*0.102,((16-L92)-(16-J92))*0.102)),0)+IF(F92="JEOF",IF(L92&gt;15,0,IF(J92&gt;15,(16-L92)*0.102,((16-L92)-(16-J92))*0.102)),0)+IF(F92="JnPČ",IF(L92&gt;15,0,IF(J92&gt;15,(16-L92)*0.153,((16-L92)-(16-J92))*0.153)),0)+IF(F92="JnEČ",IF(L92&gt;15,0,IF(J92&gt;15,(16-L92)*0.0765,((16-L92)-(16-J92))*0.0765)),0)+IF(F92="JčPČ",IF(L92&gt;15,0,IF(J92&gt;15,(16-L92)*0.06375,((16-L92)-(16-J92))*0.06375)),0)+IF(F92="JčEČ",IF(L92&gt;15,0,IF(J92&gt;15,(16-L92)*0.051,((16-L92)-(16-J92))*0.051)),0)+IF(F92="NEAK",IF(L92&gt;23,0,IF(J92&gt;23,(24-L92)*0.03444,((24-L92)-(24-J92))*0.03444)),0))</f>
        <v>0</v>
      </c>
      <c r="Q92" s="11">
        <f t="shared" ref="Q92:Q99" si="23">IF(ISERROR(P92*100/N92),0,(P92*100/N92))</f>
        <v>0</v>
      </c>
      <c r="R92" s="10">
        <f t="shared" ref="R92:R99" si="24">IF(Q92&lt;=30,O92+P92,O92+O92*0.3)*IF(G92=1,0.4,IF(G92=2,0.75,IF(G92="1 (kas 4 m. 1 k. nerengiamos)",0.52,1)))*IF(D92="olimpinė",1,IF(M92="Ne",0.5,1))*IF(OR(A$5="Lietuvos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federacija"),IF(OR(J92&lt;8,K92&lt;16),0,1),1)*E92*IF(I92&lt;=1,1,1/I92)*IF(OR(A$5="Lietuvos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92" s="8"/>
    </row>
    <row r="93" spans="1:19">
      <c r="A93" s="62">
        <v>4</v>
      </c>
      <c r="B93" s="62"/>
      <c r="C93" s="1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3">
        <f t="shared" si="20"/>
        <v>0</v>
      </c>
      <c r="O93" s="9">
        <f t="shared" si="21"/>
        <v>0</v>
      </c>
      <c r="P93" s="4">
        <f t="shared" si="22"/>
        <v>0</v>
      </c>
      <c r="Q93" s="11">
        <f t="shared" si="23"/>
        <v>0</v>
      </c>
      <c r="R93" s="10">
        <f t="shared" si="24"/>
        <v>0</v>
      </c>
      <c r="S93" s="8"/>
    </row>
    <row r="94" spans="1:19">
      <c r="A94" s="62">
        <v>5</v>
      </c>
      <c r="B94" s="62"/>
      <c r="C94" s="1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3">
        <f t="shared" si="20"/>
        <v>0</v>
      </c>
      <c r="O94" s="9">
        <f t="shared" si="21"/>
        <v>0</v>
      </c>
      <c r="P94" s="4">
        <f t="shared" si="22"/>
        <v>0</v>
      </c>
      <c r="Q94" s="11">
        <f t="shared" si="23"/>
        <v>0</v>
      </c>
      <c r="R94" s="10">
        <f t="shared" si="24"/>
        <v>0</v>
      </c>
      <c r="S94" s="8"/>
    </row>
    <row r="95" spans="1:19">
      <c r="A95" s="62">
        <v>6</v>
      </c>
      <c r="B95" s="62"/>
      <c r="C95" s="1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3">
        <f t="shared" si="20"/>
        <v>0</v>
      </c>
      <c r="O95" s="9">
        <f t="shared" si="21"/>
        <v>0</v>
      </c>
      <c r="P95" s="4">
        <f t="shared" si="22"/>
        <v>0</v>
      </c>
      <c r="Q95" s="11">
        <f t="shared" si="23"/>
        <v>0</v>
      </c>
      <c r="R95" s="10">
        <f t="shared" si="24"/>
        <v>0</v>
      </c>
      <c r="S95" s="8"/>
    </row>
    <row r="96" spans="1:19">
      <c r="A96" s="62">
        <v>7</v>
      </c>
      <c r="B96" s="62"/>
      <c r="C96" s="1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3">
        <f t="shared" si="20"/>
        <v>0</v>
      </c>
      <c r="O96" s="9">
        <f t="shared" si="21"/>
        <v>0</v>
      </c>
      <c r="P96" s="4">
        <f t="shared" si="22"/>
        <v>0</v>
      </c>
      <c r="Q96" s="11">
        <f t="shared" si="23"/>
        <v>0</v>
      </c>
      <c r="R96" s="10">
        <f t="shared" si="24"/>
        <v>0</v>
      </c>
      <c r="S96" s="8"/>
    </row>
    <row r="97" spans="1:18">
      <c r="A97" s="62">
        <v>8</v>
      </c>
      <c r="B97" s="62"/>
      <c r="C97" s="1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3">
        <f t="shared" si="20"/>
        <v>0</v>
      </c>
      <c r="O97" s="9">
        <f t="shared" si="21"/>
        <v>0</v>
      </c>
      <c r="P97" s="4">
        <f t="shared" si="22"/>
        <v>0</v>
      </c>
      <c r="Q97" s="11">
        <f t="shared" si="23"/>
        <v>0</v>
      </c>
      <c r="R97" s="10">
        <f t="shared" si="24"/>
        <v>0</v>
      </c>
    </row>
    <row r="98" spans="1:18">
      <c r="A98" s="62">
        <v>9</v>
      </c>
      <c r="B98" s="62"/>
      <c r="C98" s="1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3">
        <f t="shared" si="20"/>
        <v>0</v>
      </c>
      <c r="O98" s="9">
        <f t="shared" si="21"/>
        <v>0</v>
      </c>
      <c r="P98" s="4">
        <f t="shared" si="22"/>
        <v>0</v>
      </c>
      <c r="Q98" s="11">
        <f t="shared" si="23"/>
        <v>0</v>
      </c>
      <c r="R98" s="10">
        <f t="shared" si="24"/>
        <v>0</v>
      </c>
    </row>
    <row r="99" spans="1:18">
      <c r="A99" s="62">
        <v>10</v>
      </c>
      <c r="B99" s="62"/>
      <c r="C99" s="1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3">
        <f t="shared" si="20"/>
        <v>0</v>
      </c>
      <c r="O99" s="9">
        <f t="shared" si="21"/>
        <v>0</v>
      </c>
      <c r="P99" s="4">
        <f t="shared" si="22"/>
        <v>0</v>
      </c>
      <c r="Q99" s="11">
        <f t="shared" si="23"/>
        <v>0</v>
      </c>
      <c r="R99" s="10">
        <f t="shared" si="24"/>
        <v>0</v>
      </c>
    </row>
    <row r="100" spans="1:18">
      <c r="A100" s="72" t="s">
        <v>35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4"/>
      <c r="R100" s="10">
        <v>0</v>
      </c>
    </row>
    <row r="101" spans="1:18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6"/>
    </row>
    <row r="102" spans="1:18" ht="17.25" customHeight="1">
      <c r="A102" s="56" t="s">
        <v>59</v>
      </c>
      <c r="B102" s="2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6"/>
    </row>
    <row r="103" spans="1:18">
      <c r="A103" s="49" t="s">
        <v>44</v>
      </c>
      <c r="B103" s="49"/>
      <c r="C103" s="49"/>
      <c r="D103" s="49"/>
      <c r="E103" s="49"/>
      <c r="F103" s="49"/>
      <c r="G103" s="49"/>
      <c r="H103" s="49"/>
      <c r="I103" s="49"/>
      <c r="J103" s="15"/>
      <c r="K103" s="15"/>
      <c r="L103" s="15"/>
      <c r="M103" s="15"/>
      <c r="N103" s="15"/>
      <c r="O103" s="15"/>
      <c r="P103" s="15"/>
      <c r="Q103" s="15"/>
      <c r="R103" s="16"/>
    </row>
    <row r="104" spans="1:18">
      <c r="A104" s="75" t="s">
        <v>60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58"/>
      <c r="R104" s="8"/>
    </row>
    <row r="105" spans="1:18" ht="18">
      <c r="A105" s="77" t="s">
        <v>27</v>
      </c>
      <c r="B105" s="78"/>
      <c r="C105" s="78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8"/>
      <c r="R105" s="8"/>
    </row>
    <row r="106" spans="1:18">
      <c r="A106" s="75" t="s">
        <v>61</v>
      </c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58"/>
      <c r="R106" s="8"/>
    </row>
    <row r="107" spans="1:18">
      <c r="A107" s="62">
        <v>1</v>
      </c>
      <c r="B107" s="62" t="s">
        <v>41</v>
      </c>
      <c r="C107" s="12" t="s">
        <v>29</v>
      </c>
      <c r="D107" s="62" t="s">
        <v>30</v>
      </c>
      <c r="E107" s="62">
        <v>1</v>
      </c>
      <c r="F107" s="62" t="s">
        <v>31</v>
      </c>
      <c r="G107" s="62">
        <v>2</v>
      </c>
      <c r="H107" s="62" t="s">
        <v>32</v>
      </c>
      <c r="I107" s="62"/>
      <c r="J107" s="62">
        <v>32</v>
      </c>
      <c r="K107" s="62"/>
      <c r="L107" s="62">
        <v>9</v>
      </c>
      <c r="M107" s="62" t="s">
        <v>42</v>
      </c>
      <c r="N107" s="3">
        <v>40</v>
      </c>
      <c r="O107" s="9">
        <v>40</v>
      </c>
      <c r="P107" s="4">
        <v>9.18</v>
      </c>
      <c r="Q107" s="11">
        <v>22.95</v>
      </c>
      <c r="R107" s="10">
        <v>36.89</v>
      </c>
    </row>
    <row r="108" spans="1:18">
      <c r="A108" s="62">
        <v>2</v>
      </c>
      <c r="B108" s="62" t="s">
        <v>62</v>
      </c>
      <c r="C108" s="12" t="s">
        <v>29</v>
      </c>
      <c r="D108" s="62" t="s">
        <v>30</v>
      </c>
      <c r="E108" s="62">
        <v>1</v>
      </c>
      <c r="F108" s="62" t="s">
        <v>31</v>
      </c>
      <c r="G108" s="62">
        <v>2</v>
      </c>
      <c r="H108" s="62" t="s">
        <v>32</v>
      </c>
      <c r="I108" s="62"/>
      <c r="J108" s="62">
        <v>29</v>
      </c>
      <c r="K108" s="62"/>
      <c r="L108" s="62">
        <v>17</v>
      </c>
      <c r="M108" s="62" t="s">
        <v>42</v>
      </c>
      <c r="N108" s="3">
        <v>25</v>
      </c>
      <c r="O108" s="9">
        <v>25</v>
      </c>
      <c r="P108" s="4">
        <v>4.28</v>
      </c>
      <c r="Q108" s="11">
        <v>17.14</v>
      </c>
      <c r="R108" s="10">
        <v>21.96</v>
      </c>
    </row>
    <row r="109" spans="1:18" ht="30">
      <c r="A109" s="62">
        <v>3</v>
      </c>
      <c r="B109" s="62" t="s">
        <v>28</v>
      </c>
      <c r="C109" s="12" t="s">
        <v>29</v>
      </c>
      <c r="D109" s="62" t="s">
        <v>30</v>
      </c>
      <c r="E109" s="62">
        <v>1</v>
      </c>
      <c r="F109" s="62" t="s">
        <v>31</v>
      </c>
      <c r="G109" s="62">
        <v>2</v>
      </c>
      <c r="H109" s="62" t="s">
        <v>32</v>
      </c>
      <c r="I109" s="62"/>
      <c r="J109" s="62">
        <v>29</v>
      </c>
      <c r="K109" s="62"/>
      <c r="L109" s="62">
        <v>5</v>
      </c>
      <c r="M109" s="62" t="s">
        <v>42</v>
      </c>
      <c r="N109" s="3">
        <v>66</v>
      </c>
      <c r="O109" s="9">
        <v>66</v>
      </c>
      <c r="P109" s="4">
        <v>11.63</v>
      </c>
      <c r="Q109" s="11">
        <v>17.62</v>
      </c>
      <c r="R109" s="10">
        <v>58.22</v>
      </c>
    </row>
    <row r="110" spans="1:18" ht="30">
      <c r="A110" s="62">
        <v>4</v>
      </c>
      <c r="B110" s="62" t="s">
        <v>63</v>
      </c>
      <c r="C110" s="12" t="s">
        <v>29</v>
      </c>
      <c r="D110" s="62" t="s">
        <v>50</v>
      </c>
      <c r="E110" s="62">
        <v>1</v>
      </c>
      <c r="F110" s="62" t="s">
        <v>31</v>
      </c>
      <c r="G110" s="62">
        <v>2</v>
      </c>
      <c r="H110" s="62" t="s">
        <v>32</v>
      </c>
      <c r="I110" s="62"/>
      <c r="J110" s="62">
        <v>28</v>
      </c>
      <c r="K110" s="62"/>
      <c r="L110" s="62">
        <v>17</v>
      </c>
      <c r="M110" s="62" t="s">
        <v>42</v>
      </c>
      <c r="N110" s="3">
        <v>25</v>
      </c>
      <c r="O110" s="9">
        <v>25</v>
      </c>
      <c r="P110" s="4">
        <v>4.28</v>
      </c>
      <c r="Q110" s="11">
        <v>17.14</v>
      </c>
      <c r="R110" s="10">
        <v>0</v>
      </c>
    </row>
    <row r="111" spans="1:18" ht="30">
      <c r="A111" s="62">
        <v>5</v>
      </c>
      <c r="B111" s="62" t="s">
        <v>64</v>
      </c>
      <c r="C111" s="12" t="s">
        <v>29</v>
      </c>
      <c r="D111" s="62" t="s">
        <v>50</v>
      </c>
      <c r="E111" s="62">
        <v>1</v>
      </c>
      <c r="F111" s="62" t="s">
        <v>31</v>
      </c>
      <c r="G111" s="62">
        <v>2</v>
      </c>
      <c r="H111" s="62" t="s">
        <v>32</v>
      </c>
      <c r="I111" s="62"/>
      <c r="J111" s="62">
        <v>29</v>
      </c>
      <c r="K111" s="62"/>
      <c r="L111" s="62">
        <v>17</v>
      </c>
      <c r="M111" s="62" t="s">
        <v>42</v>
      </c>
      <c r="N111" s="3">
        <v>25</v>
      </c>
      <c r="O111" s="9">
        <v>25</v>
      </c>
      <c r="P111" s="4">
        <v>4.28</v>
      </c>
      <c r="Q111" s="11">
        <v>17.14</v>
      </c>
      <c r="R111" s="10">
        <v>0</v>
      </c>
    </row>
    <row r="112" spans="1:18">
      <c r="A112" s="62">
        <v>6</v>
      </c>
      <c r="B112" s="62"/>
      <c r="C112" s="1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3">
        <v>0</v>
      </c>
      <c r="O112" s="9">
        <v>0</v>
      </c>
      <c r="P112" s="4">
        <v>0</v>
      </c>
      <c r="Q112" s="11">
        <v>0</v>
      </c>
      <c r="R112" s="10">
        <v>0</v>
      </c>
    </row>
    <row r="113" spans="1:18">
      <c r="A113" s="62">
        <v>7</v>
      </c>
      <c r="B113" s="62"/>
      <c r="C113" s="1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3">
        <f t="shared" ref="N113:N116" si="25">(IF(F113="OŽ",IF(L113=1,550.8,IF(L113=2,426.38,IF(L113=3,342.14,IF(L113=4,181.44,IF(L113=5,168.48,IF(L113=6,155.52,IF(L113=7,148.5,IF(L113=8,144,0))))))))+IF(L113&lt;=8,0,IF(L113&lt;=16,137.7,IF(L113&lt;=24,108,IF(L113&lt;=32,80.1,IF(L113&lt;=36,52.2,0)))))-IF(L113&lt;=8,0,IF(L113&lt;=16,(L113-9)*2.754,IF(L113&lt;=24,(L113-17)* 2.754,IF(L113&lt;=32,(L113-25)* 2.754,IF(L113&lt;=36,(L113-33)*2.754,0))))),0)+IF(F113="PČ",IF(L113=1,449,IF(L113=2,314.6,IF(L113=3,238,IF(L113=4,172,IF(L113=5,159,IF(L113=6,145,IF(L113=7,132,IF(L113=8,119,0))))))))+IF(L113&lt;=8,0,IF(L113&lt;=16,88,IF(L113&lt;=24,55,IF(L113&lt;=32,22,0))))-IF(L113&lt;=8,0,IF(L113&lt;=16,(L113-9)*2.245,IF(L113&lt;=24,(L113-17)*2.245,IF(L113&lt;=32,(L113-25)*2.245,0)))),0)+IF(F113="PČneol",IF(L113=1,85,IF(L113=2,64.61,IF(L113=3,50.76,IF(L113=4,16.25,IF(L113=5,15,IF(L113=6,13.75,IF(L113=7,12.5,IF(L113=8,11.25,0))))))))+IF(L113&lt;=8,0,IF(L113&lt;=16,9,0))-IF(L113&lt;=8,0,IF(L113&lt;=16,(L113-9)*0.425,0)),0)+IF(F113="PŽ",IF(L113=1,85,IF(L113=2,59.5,IF(L113=3,45,IF(L113=4,32.5,IF(L113=5,30,IF(L113=6,27.5,IF(L113=7,25,IF(L113=8,22.5,0))))))))+IF(L113&lt;=8,0,IF(L113&lt;=16,19,IF(L113&lt;=24,13,IF(L113&lt;=32,8,0))))-IF(L113&lt;=8,0,IF(L113&lt;=16,(L113-9)*0.425,IF(L113&lt;=24,(L113-17)*0.425,IF(L113&lt;=32,(L113-25)*0.425,0)))),0)+IF(F113="EČ",IF(L113=1,204,IF(L113=2,156.24,IF(L113=3,123.84,IF(L113=4,72,IF(L113=5,66,IF(L113=6,60,IF(L113=7,54,IF(L113=8,48,0))))))))+IF(L113&lt;=8,0,IF(L113&lt;=16,40,IF(L113&lt;=24,25,0)))-IF(L113&lt;=8,0,IF(L113&lt;=16,(L113-9)*1.02,IF(L113&lt;=24,(L113-17)*1.02,0))),0)+IF(F113="EČneol",IF(L113=1,68,IF(L113=2,51.69,IF(L113=3,40.61,IF(L113=4,13,IF(L113=5,12,IF(L113=6,11,IF(L113=7,10,IF(L113=8,9,0)))))))))+IF(F113="EŽ",IF(L113=1,68,IF(L113=2,47.6,IF(L113=3,36,IF(L113=4,18,IF(L113=5,16.5,IF(L113=6,15,IF(L113=7,13.5,IF(L113=8,12,0))))))))+IF(L113&lt;=8,0,IF(L113&lt;=16,10,IF(L113&lt;=24,6,0)))-IF(L113&lt;=8,0,IF(L113&lt;=16,(L113-9)*0.34,IF(L113&lt;=24,(L113-17)*0.34,0))),0)+IF(F113="PT",IF(L113=1,68,IF(L113=2,52.08,IF(L113=3,41.28,IF(L113=4,24,IF(L113=5,22,IF(L113=6,20,IF(L113=7,18,IF(L113=8,16,0))))))))+IF(L113&lt;=8,0,IF(L113&lt;=16,13,IF(L113&lt;=24,9,IF(L113&lt;=32,4,0))))-IF(L113&lt;=8,0,IF(L113&lt;=16,(L113-9)*0.34,IF(L113&lt;=24,(L113-17)*0.34,IF(L113&lt;=32,(L113-25)*0.34,0)))),0)+IF(F113="JOŽ",IF(L113=1,85,IF(L113=2,59.5,IF(L113=3,45,IF(L113=4,32.5,IF(L113=5,30,IF(L113=6,27.5,IF(L113=7,25,IF(L113=8,22.5,0))))))))+IF(L113&lt;=8,0,IF(L113&lt;=16,19,IF(L113&lt;=24,13,0)))-IF(L113&lt;=8,0,IF(L113&lt;=16,(L113-9)*0.425,IF(L113&lt;=24,(L113-17)*0.425,0))),0)+IF(F113="JPČ",IF(L113=1,68,IF(L113=2,47.6,IF(L113=3,36,IF(L113=4,26,IF(L113=5,24,IF(L113=6,22,IF(L113=7,20,IF(L113=8,18,0))))))))+IF(L113&lt;=8,0,IF(L113&lt;=16,13,IF(L113&lt;=24,9,0)))-IF(L113&lt;=8,0,IF(L113&lt;=16,(L113-9)*0.34,IF(L113&lt;=24,(L113-17)*0.34,0))),0)+IF(F113="JEČ",IF(L113=1,34,IF(L113=2,26.04,IF(L113=3,20.6,IF(L113=4,12,IF(L113=5,11,IF(L113=6,10,IF(L113=7,9,IF(L113=8,8,0))))))))+IF(L113&lt;=8,0,IF(L113&lt;=16,6,0))-IF(L113&lt;=8,0,IF(L113&lt;=16,(L113-9)*0.17,0)),0)+IF(F113="JEOF",IF(L113=1,34,IF(L113=2,26.04,IF(L113=3,20.6,IF(L113=4,12,IF(L113=5,11,IF(L113=6,10,IF(L113=7,9,IF(L113=8,8,0))))))))+IF(L113&lt;=8,0,IF(L113&lt;=16,6,0))-IF(L113&lt;=8,0,IF(L113&lt;=16,(L113-9)*0.17,0)),0)+IF(F113="JnPČ",IF(L113=1,51,IF(L113=2,35.7,IF(L113=3,27,IF(L113=4,19.5,IF(L113=5,18,IF(L113=6,16.5,IF(L113=7,15,IF(L113=8,13.5,0))))))))+IF(L113&lt;=8,0,IF(L113&lt;=16,10,0))-IF(L113&lt;=8,0,IF(L113&lt;=16,(L113-9)*0.255,0)),0)+IF(F113="JnEČ",IF(L113=1,25.5,IF(L113=2,19.53,IF(L113=3,15.48,IF(L113=4,9,IF(L113=5,8.25,IF(L113=6,7.5,IF(L113=7,6.75,IF(L113=8,6,0))))))))+IF(L113&lt;=8,0,IF(L113&lt;=16,5,0))-IF(L113&lt;=8,0,IF(L113&lt;=16,(L113-9)*0.1275,0)),0)+IF(F113="JčPČ",IF(L113=1,21.25,IF(L113=2,14.5,IF(L113=3,11.5,IF(L113=4,7,IF(L113=5,6.5,IF(L113=6,6,IF(L113=7,5.5,IF(L113=8,5,0))))))))+IF(L113&lt;=8,0,IF(L113&lt;=16,4,0))-IF(L113&lt;=8,0,IF(L113&lt;=16,(L113-9)*0.10625,0)),0)+IF(F113="JčEČ",IF(L113=1,17,IF(L113=2,13.02,IF(L113=3,10.32,IF(L113=4,6,IF(L113=5,5.5,IF(L113=6,5,IF(L113=7,4.5,IF(L113=8,4,0))))))))+IF(L113&lt;=8,0,IF(L113&lt;=16,3,0))-IF(L113&lt;=8,0,IF(L113&lt;=16,(L113-9)*0.085,0)),0)+IF(F113="NEAK",IF(L113=1,11.48,IF(L113=2,8.79,IF(L113=3,6.97,IF(L113=4,4.05,IF(L113=5,3.71,IF(L113=6,3.38,IF(L113=7,3.04,IF(L113=8,2.7,0))))))))+IF(L113&lt;=8,0,IF(L113&lt;=16,2,IF(L113&lt;=24,1.3,0)))-IF(L113&lt;=8,0,IF(L113&lt;=16,(L113-9)*0.0574,IF(L113&lt;=24,(L113-17)*0.0574,0))),0))*IF(L113&lt;0,1,IF(OR(F113="PČ",F113="PŽ",F113="PT"),IF(J113&lt;32,J113/32,1),1))* IF(L113&lt;0,1,IF(OR(F113="EČ",F113="EŽ",F113="JOŽ",F113="JPČ",F113="NEAK"),IF(J113&lt;24,J113/24,1),1))*IF(L113&lt;0,1,IF(OR(F113="PČneol",F113="JEČ",F113="JEOF",F113="JnPČ",F113="JnEČ",F113="JčPČ",F113="JčEČ"),IF(J113&lt;16,J113/16,1),1))*IF(L113&lt;0,1,IF(F113="EČneol",IF(J113&lt;8,J113/8,1),1))</f>
        <v>0</v>
      </c>
      <c r="O113" s="9">
        <f t="shared" ref="O113:O116" si="26">IF(F113="OŽ",N113,IF(H113="Ne",IF(J113*0.3&lt;J113-L113,N113,0),IF(J113*0.1&lt;J113-L113,N113,0)))</f>
        <v>0</v>
      </c>
      <c r="P113" s="4">
        <f t="shared" ref="P113:P116" si="27">IF(O113=0,0,IF(F113="OŽ",IF(L113&gt;35,0,IF(J113&gt;35,(36-L113)*1.836,((36-L113)-(36-J113))*1.836)),0)+IF(F113="PČ",IF(L113&gt;31,0,IF(J113&gt;31,(32-L113)*1.347,((32-L113)-(32-J113))*1.347)),0)+ IF(F113="PČneol",IF(L113&gt;15,0,IF(J113&gt;15,(16-L113)*0.255,((16-L113)-(16-J113))*0.255)),0)+IF(F113="PŽ",IF(L113&gt;31,0,IF(J113&gt;31,(32-L113)*0.255,((32-L113)-(32-J113))*0.255)),0)+IF(F113="EČ",IF(L113&gt;23,0,IF(J113&gt;23,(24-L113)*0.612,((24-L113)-(24-J113))*0.612)),0)+IF(F113="EČneol",IF(L113&gt;7,0,IF(J113&gt;7,(8-L113)*0.204,((8-L113)-(8-J113))*0.204)),0)+IF(F113="EŽ",IF(L113&gt;23,0,IF(J113&gt;23,(24-L113)*0.204,((24-L113)-(24-J113))*0.204)),0)+IF(F113="PT",IF(L113&gt;31,0,IF(J113&gt;31,(32-L113)*0.204,((32-L113)-(32-J113))*0.204)),0)+IF(F113="JOŽ",IF(L113&gt;23,0,IF(J113&gt;23,(24-L113)*0.255,((24-L113)-(24-J113))*0.255)),0)+IF(F113="JPČ",IF(L113&gt;23,0,IF(J113&gt;23,(24-L113)*0.204,((24-L113)-(24-J113))*0.204)),0)+IF(F113="JEČ",IF(L113&gt;15,0,IF(J113&gt;15,(16-L113)*0.102,((16-L113)-(16-J113))*0.102)),0)+IF(F113="JEOF",IF(L113&gt;15,0,IF(J113&gt;15,(16-L113)*0.102,((16-L113)-(16-J113))*0.102)),0)+IF(F113="JnPČ",IF(L113&gt;15,0,IF(J113&gt;15,(16-L113)*0.153,((16-L113)-(16-J113))*0.153)),0)+IF(F113="JnEČ",IF(L113&gt;15,0,IF(J113&gt;15,(16-L113)*0.0765,((16-L113)-(16-J113))*0.0765)),0)+IF(F113="JčPČ",IF(L113&gt;15,0,IF(J113&gt;15,(16-L113)*0.06375,((16-L113)-(16-J113))*0.06375)),0)+IF(F113="JčEČ",IF(L113&gt;15,0,IF(J113&gt;15,(16-L113)*0.051,((16-L113)-(16-J113))*0.051)),0)+IF(F113="NEAK",IF(L113&gt;23,0,IF(J113&gt;23,(24-L113)*0.03444,((24-L113)-(24-J113))*0.03444)),0))</f>
        <v>0</v>
      </c>
      <c r="Q113" s="11">
        <f t="shared" ref="Q113:Q116" si="28">IF(ISERROR(P113*100/N113),0,(P113*100/N113))</f>
        <v>0</v>
      </c>
      <c r="R113" s="10">
        <f t="shared" ref="R113:R116" si="29">IF(Q113&lt;=30,O113+P113,O113+O113*0.3)*IF(G113=1,0.4,IF(G113=2,0.75,IF(G113="1 (kas 4 m. 1 k. nerengiamos)",0.52,1)))*IF(D113="olimpinė",1,IF(M113="Ne",0.5,1))*IF(OR(A$5="Lietuvos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federacija"),IF(OR(J113&lt;8,K113&lt;16),0,1),1)*E113*IF(I113&lt;=1,1,1/I113)*IF(OR(A$5="Lietuvos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14" spans="1:18">
      <c r="A114" s="62">
        <v>8</v>
      </c>
      <c r="B114" s="62"/>
      <c r="C114" s="1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3">
        <f t="shared" si="25"/>
        <v>0</v>
      </c>
      <c r="O114" s="9">
        <f t="shared" si="26"/>
        <v>0</v>
      </c>
      <c r="P114" s="4">
        <f t="shared" si="27"/>
        <v>0</v>
      </c>
      <c r="Q114" s="11">
        <f t="shared" si="28"/>
        <v>0</v>
      </c>
      <c r="R114" s="10">
        <f t="shared" si="29"/>
        <v>0</v>
      </c>
    </row>
    <row r="115" spans="1:18">
      <c r="A115" s="62">
        <v>9</v>
      </c>
      <c r="B115" s="62"/>
      <c r="C115" s="1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3">
        <f t="shared" si="25"/>
        <v>0</v>
      </c>
      <c r="O115" s="9">
        <f t="shared" si="26"/>
        <v>0</v>
      </c>
      <c r="P115" s="4">
        <f t="shared" si="27"/>
        <v>0</v>
      </c>
      <c r="Q115" s="11">
        <f t="shared" si="28"/>
        <v>0</v>
      </c>
      <c r="R115" s="10">
        <f t="shared" si="29"/>
        <v>0</v>
      </c>
    </row>
    <row r="116" spans="1:18">
      <c r="A116" s="62">
        <v>10</v>
      </c>
      <c r="B116" s="62"/>
      <c r="C116" s="1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3">
        <f t="shared" si="25"/>
        <v>0</v>
      </c>
      <c r="O116" s="9">
        <f t="shared" si="26"/>
        <v>0</v>
      </c>
      <c r="P116" s="4">
        <f t="shared" si="27"/>
        <v>0</v>
      </c>
      <c r="Q116" s="11">
        <f t="shared" si="28"/>
        <v>0</v>
      </c>
      <c r="R116" s="10">
        <f t="shared" si="29"/>
        <v>0</v>
      </c>
    </row>
    <row r="117" spans="1:18" ht="15" customHeight="1">
      <c r="A117" s="79" t="s">
        <v>35</v>
      </c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1"/>
      <c r="R117" s="10">
        <f>SUM(R107:R116)</f>
        <v>117.07</v>
      </c>
    </row>
    <row r="118" spans="1:18" ht="15.75">
      <c r="A118" s="24" t="s">
        <v>36</v>
      </c>
      <c r="B118" s="24" t="s">
        <v>65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6"/>
    </row>
    <row r="119" spans="1:18">
      <c r="A119" s="49" t="s">
        <v>44</v>
      </c>
      <c r="B119" s="49"/>
      <c r="C119" s="49"/>
      <c r="D119" s="49"/>
      <c r="E119" s="49"/>
      <c r="F119" s="49"/>
      <c r="G119" s="49"/>
      <c r="H119" s="49"/>
      <c r="I119" s="49"/>
      <c r="J119" s="15"/>
      <c r="K119" s="15"/>
      <c r="L119" s="15"/>
      <c r="M119" s="15"/>
      <c r="N119" s="15"/>
      <c r="O119" s="15"/>
      <c r="P119" s="15"/>
      <c r="Q119" s="15"/>
      <c r="R119" s="16"/>
    </row>
    <row r="120" spans="1:18" s="8" customFormat="1">
      <c r="A120" s="49"/>
      <c r="B120" s="49"/>
      <c r="C120" s="49"/>
      <c r="D120" s="49"/>
      <c r="E120" s="49"/>
      <c r="F120" s="49"/>
      <c r="G120" s="49"/>
      <c r="H120" s="49"/>
      <c r="I120" s="49"/>
      <c r="J120" s="15"/>
      <c r="K120" s="15"/>
      <c r="L120" s="15"/>
      <c r="M120" s="15"/>
      <c r="N120" s="15"/>
      <c r="O120" s="15"/>
      <c r="P120" s="15"/>
      <c r="Q120" s="15"/>
      <c r="R120" s="16"/>
    </row>
    <row r="121" spans="1:18">
      <c r="A121" s="75" t="s">
        <v>66</v>
      </c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58"/>
      <c r="R121" s="8"/>
    </row>
    <row r="122" spans="1:18" ht="18">
      <c r="A122" s="77" t="s">
        <v>27</v>
      </c>
      <c r="B122" s="78"/>
      <c r="C122" s="78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8"/>
      <c r="R122" s="8"/>
    </row>
    <row r="123" spans="1:18">
      <c r="A123" s="75" t="s">
        <v>67</v>
      </c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58"/>
      <c r="R123" s="8"/>
    </row>
    <row r="124" spans="1:18">
      <c r="A124" s="62">
        <v>1</v>
      </c>
      <c r="B124" s="62" t="s">
        <v>41</v>
      </c>
      <c r="C124" s="12" t="s">
        <v>29</v>
      </c>
      <c r="D124" s="62" t="s">
        <v>30</v>
      </c>
      <c r="E124" s="62">
        <v>1</v>
      </c>
      <c r="F124" s="62" t="s">
        <v>54</v>
      </c>
      <c r="G124" s="62">
        <v>1</v>
      </c>
      <c r="H124" s="62" t="s">
        <v>32</v>
      </c>
      <c r="I124" s="62"/>
      <c r="J124" s="62">
        <v>58</v>
      </c>
      <c r="K124" s="62"/>
      <c r="L124" s="62">
        <v>33</v>
      </c>
      <c r="M124" s="62" t="s">
        <v>42</v>
      </c>
      <c r="N124" s="3">
        <v>0</v>
      </c>
      <c r="O124" s="9">
        <v>0</v>
      </c>
      <c r="P124" s="4">
        <v>0</v>
      </c>
      <c r="Q124" s="11">
        <v>0</v>
      </c>
      <c r="R124" s="10">
        <v>0</v>
      </c>
    </row>
    <row r="125" spans="1:18" ht="30">
      <c r="A125" s="62">
        <v>2</v>
      </c>
      <c r="B125" s="62" t="s">
        <v>28</v>
      </c>
      <c r="C125" s="12" t="s">
        <v>29</v>
      </c>
      <c r="D125" s="62" t="s">
        <v>30</v>
      </c>
      <c r="E125" s="62">
        <v>1</v>
      </c>
      <c r="F125" s="62" t="s">
        <v>54</v>
      </c>
      <c r="G125" s="62">
        <v>1</v>
      </c>
      <c r="H125" s="62" t="s">
        <v>32</v>
      </c>
      <c r="I125" s="62"/>
      <c r="J125" s="62">
        <v>43</v>
      </c>
      <c r="K125" s="62"/>
      <c r="L125" s="62">
        <v>5</v>
      </c>
      <c r="M125" s="62" t="s">
        <v>42</v>
      </c>
      <c r="N125" s="3">
        <v>11</v>
      </c>
      <c r="O125" s="9">
        <v>11</v>
      </c>
      <c r="P125" s="4">
        <v>1.1200000000000001</v>
      </c>
      <c r="Q125" s="11">
        <v>10.199999999999999</v>
      </c>
      <c r="R125" s="10">
        <v>4.8499999999999996</v>
      </c>
    </row>
    <row r="126" spans="1:18" ht="30">
      <c r="A126" s="62">
        <v>3</v>
      </c>
      <c r="B126" s="62" t="s">
        <v>68</v>
      </c>
      <c r="C126" s="12" t="s">
        <v>29</v>
      </c>
      <c r="D126" s="62" t="s">
        <v>50</v>
      </c>
      <c r="E126" s="62">
        <v>1</v>
      </c>
      <c r="F126" s="62" t="s">
        <v>54</v>
      </c>
      <c r="G126" s="62">
        <v>1</v>
      </c>
      <c r="H126" s="62" t="s">
        <v>32</v>
      </c>
      <c r="I126" s="62"/>
      <c r="J126" s="62">
        <v>44</v>
      </c>
      <c r="K126" s="62"/>
      <c r="L126" s="62">
        <v>33</v>
      </c>
      <c r="M126" s="62" t="s">
        <v>42</v>
      </c>
      <c r="N126" s="3">
        <v>0</v>
      </c>
      <c r="O126" s="9">
        <v>0</v>
      </c>
      <c r="P126" s="4">
        <v>0</v>
      </c>
      <c r="Q126" s="11">
        <v>0</v>
      </c>
      <c r="R126" s="10">
        <v>0</v>
      </c>
    </row>
    <row r="127" spans="1:18">
      <c r="A127" s="62">
        <v>4</v>
      </c>
      <c r="B127" s="62" t="s">
        <v>49</v>
      </c>
      <c r="C127" s="12" t="s">
        <v>29</v>
      </c>
      <c r="D127" s="62" t="s">
        <v>30</v>
      </c>
      <c r="E127" s="62">
        <v>1</v>
      </c>
      <c r="F127" s="62" t="s">
        <v>54</v>
      </c>
      <c r="G127" s="62">
        <v>1</v>
      </c>
      <c r="H127" s="62" t="s">
        <v>32</v>
      </c>
      <c r="I127" s="62"/>
      <c r="J127" s="62">
        <v>52</v>
      </c>
      <c r="K127" s="62"/>
      <c r="L127" s="62">
        <v>9</v>
      </c>
      <c r="M127" s="62" t="s">
        <v>42</v>
      </c>
      <c r="N127" s="3">
        <v>6</v>
      </c>
      <c r="O127" s="9">
        <v>6</v>
      </c>
      <c r="P127" s="4">
        <v>0.71</v>
      </c>
      <c r="Q127" s="11">
        <v>11.9</v>
      </c>
      <c r="R127" s="10">
        <v>2.69</v>
      </c>
    </row>
    <row r="128" spans="1:18" ht="30">
      <c r="A128" s="62">
        <v>5</v>
      </c>
      <c r="B128" s="62" t="s">
        <v>63</v>
      </c>
      <c r="C128" s="12" t="s">
        <v>29</v>
      </c>
      <c r="D128" s="62" t="s">
        <v>50</v>
      </c>
      <c r="E128" s="62">
        <v>1</v>
      </c>
      <c r="F128" s="62" t="s">
        <v>54</v>
      </c>
      <c r="G128" s="62">
        <v>1</v>
      </c>
      <c r="H128" s="62" t="s">
        <v>32</v>
      </c>
      <c r="I128" s="62"/>
      <c r="J128" s="62">
        <v>47</v>
      </c>
      <c r="K128" s="62"/>
      <c r="L128" s="62">
        <v>17</v>
      </c>
      <c r="M128" s="62" t="s">
        <v>42</v>
      </c>
      <c r="N128" s="3">
        <v>0</v>
      </c>
      <c r="O128" s="9">
        <v>0</v>
      </c>
      <c r="P128" s="4">
        <v>0</v>
      </c>
      <c r="Q128" s="11">
        <v>0</v>
      </c>
      <c r="R128" s="10">
        <v>0</v>
      </c>
    </row>
    <row r="129" spans="1:18">
      <c r="A129" s="62">
        <v>6</v>
      </c>
      <c r="B129" s="62"/>
      <c r="C129" s="1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3">
        <v>0</v>
      </c>
      <c r="O129" s="9">
        <v>0</v>
      </c>
      <c r="P129" s="4">
        <v>0</v>
      </c>
      <c r="Q129" s="11">
        <v>0</v>
      </c>
      <c r="R129" s="10">
        <v>0</v>
      </c>
    </row>
    <row r="130" spans="1:18">
      <c r="A130" s="62">
        <v>7</v>
      </c>
      <c r="B130" s="62"/>
      <c r="C130" s="1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3">
        <f t="shared" ref="N130:N133" si="30">(IF(F130="OŽ",IF(L130=1,550.8,IF(L130=2,426.38,IF(L130=3,342.14,IF(L130=4,181.44,IF(L130=5,168.48,IF(L130=6,155.52,IF(L130=7,148.5,IF(L130=8,144,0))))))))+IF(L130&lt;=8,0,IF(L130&lt;=16,137.7,IF(L130&lt;=24,108,IF(L130&lt;=32,80.1,IF(L130&lt;=36,52.2,0)))))-IF(L130&lt;=8,0,IF(L130&lt;=16,(L130-9)*2.754,IF(L130&lt;=24,(L130-17)* 2.754,IF(L130&lt;=32,(L130-25)* 2.754,IF(L130&lt;=36,(L130-33)*2.754,0))))),0)+IF(F130="PČ",IF(L130=1,449,IF(L130=2,314.6,IF(L130=3,238,IF(L130=4,172,IF(L130=5,159,IF(L130=6,145,IF(L130=7,132,IF(L130=8,119,0))))))))+IF(L130&lt;=8,0,IF(L130&lt;=16,88,IF(L130&lt;=24,55,IF(L130&lt;=32,22,0))))-IF(L130&lt;=8,0,IF(L130&lt;=16,(L130-9)*2.245,IF(L130&lt;=24,(L130-17)*2.245,IF(L130&lt;=32,(L130-25)*2.245,0)))),0)+IF(F130="PČneol",IF(L130=1,85,IF(L130=2,64.61,IF(L130=3,50.76,IF(L130=4,16.25,IF(L130=5,15,IF(L130=6,13.75,IF(L130=7,12.5,IF(L130=8,11.25,0))))))))+IF(L130&lt;=8,0,IF(L130&lt;=16,9,0))-IF(L130&lt;=8,0,IF(L130&lt;=16,(L130-9)*0.425,0)),0)+IF(F130="PŽ",IF(L130=1,85,IF(L130=2,59.5,IF(L130=3,45,IF(L130=4,32.5,IF(L130=5,30,IF(L130=6,27.5,IF(L130=7,25,IF(L130=8,22.5,0))))))))+IF(L130&lt;=8,0,IF(L130&lt;=16,19,IF(L130&lt;=24,13,IF(L130&lt;=32,8,0))))-IF(L130&lt;=8,0,IF(L130&lt;=16,(L130-9)*0.425,IF(L130&lt;=24,(L130-17)*0.425,IF(L130&lt;=32,(L130-25)*0.425,0)))),0)+IF(F130="EČ",IF(L130=1,204,IF(L130=2,156.24,IF(L130=3,123.84,IF(L130=4,72,IF(L130=5,66,IF(L130=6,60,IF(L130=7,54,IF(L130=8,48,0))))))))+IF(L130&lt;=8,0,IF(L130&lt;=16,40,IF(L130&lt;=24,25,0)))-IF(L130&lt;=8,0,IF(L130&lt;=16,(L130-9)*1.02,IF(L130&lt;=24,(L130-17)*1.02,0))),0)+IF(F130="EČneol",IF(L130=1,68,IF(L130=2,51.69,IF(L130=3,40.61,IF(L130=4,13,IF(L130=5,12,IF(L130=6,11,IF(L130=7,10,IF(L130=8,9,0)))))))))+IF(F130="EŽ",IF(L130=1,68,IF(L130=2,47.6,IF(L130=3,36,IF(L130=4,18,IF(L130=5,16.5,IF(L130=6,15,IF(L130=7,13.5,IF(L130=8,12,0))))))))+IF(L130&lt;=8,0,IF(L130&lt;=16,10,IF(L130&lt;=24,6,0)))-IF(L130&lt;=8,0,IF(L130&lt;=16,(L130-9)*0.34,IF(L130&lt;=24,(L130-17)*0.34,0))),0)+IF(F130="PT",IF(L130=1,68,IF(L130=2,52.08,IF(L130=3,41.28,IF(L130=4,24,IF(L130=5,22,IF(L130=6,20,IF(L130=7,18,IF(L130=8,16,0))))))))+IF(L130&lt;=8,0,IF(L130&lt;=16,13,IF(L130&lt;=24,9,IF(L130&lt;=32,4,0))))-IF(L130&lt;=8,0,IF(L130&lt;=16,(L130-9)*0.34,IF(L130&lt;=24,(L130-17)*0.34,IF(L130&lt;=32,(L130-25)*0.34,0)))),0)+IF(F130="JOŽ",IF(L130=1,85,IF(L130=2,59.5,IF(L130=3,45,IF(L130=4,32.5,IF(L130=5,30,IF(L130=6,27.5,IF(L130=7,25,IF(L130=8,22.5,0))))))))+IF(L130&lt;=8,0,IF(L130&lt;=16,19,IF(L130&lt;=24,13,0)))-IF(L130&lt;=8,0,IF(L130&lt;=16,(L130-9)*0.425,IF(L130&lt;=24,(L130-17)*0.425,0))),0)+IF(F130="JPČ",IF(L130=1,68,IF(L130=2,47.6,IF(L130=3,36,IF(L130=4,26,IF(L130=5,24,IF(L130=6,22,IF(L130=7,20,IF(L130=8,18,0))))))))+IF(L130&lt;=8,0,IF(L130&lt;=16,13,IF(L130&lt;=24,9,0)))-IF(L130&lt;=8,0,IF(L130&lt;=16,(L130-9)*0.34,IF(L130&lt;=24,(L130-17)*0.34,0))),0)+IF(F130="JEČ",IF(L130=1,34,IF(L130=2,26.04,IF(L130=3,20.6,IF(L130=4,12,IF(L130=5,11,IF(L130=6,10,IF(L130=7,9,IF(L130=8,8,0))))))))+IF(L130&lt;=8,0,IF(L130&lt;=16,6,0))-IF(L130&lt;=8,0,IF(L130&lt;=16,(L130-9)*0.17,0)),0)+IF(F130="JEOF",IF(L130=1,34,IF(L130=2,26.04,IF(L130=3,20.6,IF(L130=4,12,IF(L130=5,11,IF(L130=6,10,IF(L130=7,9,IF(L130=8,8,0))))))))+IF(L130&lt;=8,0,IF(L130&lt;=16,6,0))-IF(L130&lt;=8,0,IF(L130&lt;=16,(L130-9)*0.17,0)),0)+IF(F130="JnPČ",IF(L130=1,51,IF(L130=2,35.7,IF(L130=3,27,IF(L130=4,19.5,IF(L130=5,18,IF(L130=6,16.5,IF(L130=7,15,IF(L130=8,13.5,0))))))))+IF(L130&lt;=8,0,IF(L130&lt;=16,10,0))-IF(L130&lt;=8,0,IF(L130&lt;=16,(L130-9)*0.255,0)),0)+IF(F130="JnEČ",IF(L130=1,25.5,IF(L130=2,19.53,IF(L130=3,15.48,IF(L130=4,9,IF(L130=5,8.25,IF(L130=6,7.5,IF(L130=7,6.75,IF(L130=8,6,0))))))))+IF(L130&lt;=8,0,IF(L130&lt;=16,5,0))-IF(L130&lt;=8,0,IF(L130&lt;=16,(L130-9)*0.1275,0)),0)+IF(F130="JčPČ",IF(L130=1,21.25,IF(L130=2,14.5,IF(L130=3,11.5,IF(L130=4,7,IF(L130=5,6.5,IF(L130=6,6,IF(L130=7,5.5,IF(L130=8,5,0))))))))+IF(L130&lt;=8,0,IF(L130&lt;=16,4,0))-IF(L130&lt;=8,0,IF(L130&lt;=16,(L130-9)*0.10625,0)),0)+IF(F130="JčEČ",IF(L130=1,17,IF(L130=2,13.02,IF(L130=3,10.32,IF(L130=4,6,IF(L130=5,5.5,IF(L130=6,5,IF(L130=7,4.5,IF(L130=8,4,0))))))))+IF(L130&lt;=8,0,IF(L130&lt;=16,3,0))-IF(L130&lt;=8,0,IF(L130&lt;=16,(L130-9)*0.085,0)),0)+IF(F130="NEAK",IF(L130=1,11.48,IF(L130=2,8.79,IF(L130=3,6.97,IF(L130=4,4.05,IF(L130=5,3.71,IF(L130=6,3.38,IF(L130=7,3.04,IF(L130=8,2.7,0))))))))+IF(L130&lt;=8,0,IF(L130&lt;=16,2,IF(L130&lt;=24,1.3,0)))-IF(L130&lt;=8,0,IF(L130&lt;=16,(L130-9)*0.0574,IF(L130&lt;=24,(L130-17)*0.0574,0))),0))*IF(L130&lt;0,1,IF(OR(F130="PČ",F130="PŽ",F130="PT"),IF(J130&lt;32,J130/32,1),1))* IF(L130&lt;0,1,IF(OR(F130="EČ",F130="EŽ",F130="JOŽ",F130="JPČ",F130="NEAK"),IF(J130&lt;24,J130/24,1),1))*IF(L130&lt;0,1,IF(OR(F130="PČneol",F130="JEČ",F130="JEOF",F130="JnPČ",F130="JnEČ",F130="JčPČ",F130="JčEČ"),IF(J130&lt;16,J130/16,1),1))*IF(L130&lt;0,1,IF(F130="EČneol",IF(J130&lt;8,J130/8,1),1))</f>
        <v>0</v>
      </c>
      <c r="O130" s="9">
        <f t="shared" ref="O130:O133" si="31">IF(F130="OŽ",N130,IF(H130="Ne",IF(J130*0.3&lt;J130-L130,N130,0),IF(J130*0.1&lt;J130-L130,N130,0)))</f>
        <v>0</v>
      </c>
      <c r="P130" s="4">
        <f t="shared" ref="P130:P133" si="32">IF(O130=0,0,IF(F130="OŽ",IF(L130&gt;35,0,IF(J130&gt;35,(36-L130)*1.836,((36-L130)-(36-J130))*1.836)),0)+IF(F130="PČ",IF(L130&gt;31,0,IF(J130&gt;31,(32-L130)*1.347,((32-L130)-(32-J130))*1.347)),0)+ IF(F130="PČneol",IF(L130&gt;15,0,IF(J130&gt;15,(16-L130)*0.255,((16-L130)-(16-J130))*0.255)),0)+IF(F130="PŽ",IF(L130&gt;31,0,IF(J130&gt;31,(32-L130)*0.255,((32-L130)-(32-J130))*0.255)),0)+IF(F130="EČ",IF(L130&gt;23,0,IF(J130&gt;23,(24-L130)*0.612,((24-L130)-(24-J130))*0.612)),0)+IF(F130="EČneol",IF(L130&gt;7,0,IF(J130&gt;7,(8-L130)*0.204,((8-L130)-(8-J130))*0.204)),0)+IF(F130="EŽ",IF(L130&gt;23,0,IF(J130&gt;23,(24-L130)*0.204,((24-L130)-(24-J130))*0.204)),0)+IF(F130="PT",IF(L130&gt;31,0,IF(J130&gt;31,(32-L130)*0.204,((32-L130)-(32-J130))*0.204)),0)+IF(F130="JOŽ",IF(L130&gt;23,0,IF(J130&gt;23,(24-L130)*0.255,((24-L130)-(24-J130))*0.255)),0)+IF(F130="JPČ",IF(L130&gt;23,0,IF(J130&gt;23,(24-L130)*0.204,((24-L130)-(24-J130))*0.204)),0)+IF(F130="JEČ",IF(L130&gt;15,0,IF(J130&gt;15,(16-L130)*0.102,((16-L130)-(16-J130))*0.102)),0)+IF(F130="JEOF",IF(L130&gt;15,0,IF(J130&gt;15,(16-L130)*0.102,((16-L130)-(16-J130))*0.102)),0)+IF(F130="JnPČ",IF(L130&gt;15,0,IF(J130&gt;15,(16-L130)*0.153,((16-L130)-(16-J130))*0.153)),0)+IF(F130="JnEČ",IF(L130&gt;15,0,IF(J130&gt;15,(16-L130)*0.0765,((16-L130)-(16-J130))*0.0765)),0)+IF(F130="JčPČ",IF(L130&gt;15,0,IF(J130&gt;15,(16-L130)*0.06375,((16-L130)-(16-J130))*0.06375)),0)+IF(F130="JčEČ",IF(L130&gt;15,0,IF(J130&gt;15,(16-L130)*0.051,((16-L130)-(16-J130))*0.051)),0)+IF(F130="NEAK",IF(L130&gt;23,0,IF(J130&gt;23,(24-L130)*0.03444,((24-L130)-(24-J130))*0.03444)),0))</f>
        <v>0</v>
      </c>
      <c r="Q130" s="11">
        <f t="shared" ref="Q130:Q133" si="33">IF(ISERROR(P130*100/N130),0,(P130*100/N130))</f>
        <v>0</v>
      </c>
      <c r="R130" s="10">
        <f t="shared" ref="R130:R133" si="34">IF(Q130&lt;=30,O130+P130,O130+O130*0.3)*IF(G130=1,0.4,IF(G130=2,0.75,IF(G130="1 (kas 4 m. 1 k. nerengiamos)",0.52,1)))*IF(D130="olimpinė",1,IF(M130="Ne",0.5,1))*IF(OR(A$5="Lietuvos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federacija"),IF(OR(J130&lt;8,K130&lt;16),0,1),1)*E130*IF(I130&lt;=1,1,1/I130)*IF(OR(A$5="Lietuvos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31" spans="1:18">
      <c r="A131" s="62">
        <v>8</v>
      </c>
      <c r="B131" s="62"/>
      <c r="C131" s="1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3">
        <f t="shared" si="30"/>
        <v>0</v>
      </c>
      <c r="O131" s="9">
        <f t="shared" si="31"/>
        <v>0</v>
      </c>
      <c r="P131" s="4">
        <f t="shared" si="32"/>
        <v>0</v>
      </c>
      <c r="Q131" s="11">
        <f t="shared" si="33"/>
        <v>0</v>
      </c>
      <c r="R131" s="10">
        <f t="shared" si="34"/>
        <v>0</v>
      </c>
    </row>
    <row r="132" spans="1:18">
      <c r="A132" s="62">
        <v>9</v>
      </c>
      <c r="B132" s="62"/>
      <c r="C132" s="1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3">
        <f t="shared" si="30"/>
        <v>0</v>
      </c>
      <c r="O132" s="9">
        <f t="shared" si="31"/>
        <v>0</v>
      </c>
      <c r="P132" s="4">
        <f t="shared" si="32"/>
        <v>0</v>
      </c>
      <c r="Q132" s="11">
        <f t="shared" si="33"/>
        <v>0</v>
      </c>
      <c r="R132" s="10">
        <f t="shared" si="34"/>
        <v>0</v>
      </c>
    </row>
    <row r="133" spans="1:18">
      <c r="A133" s="62">
        <v>10</v>
      </c>
      <c r="B133" s="62"/>
      <c r="C133" s="1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3">
        <f t="shared" si="30"/>
        <v>0</v>
      </c>
      <c r="O133" s="9">
        <f t="shared" si="31"/>
        <v>0</v>
      </c>
      <c r="P133" s="4">
        <f t="shared" si="32"/>
        <v>0</v>
      </c>
      <c r="Q133" s="11">
        <f t="shared" si="33"/>
        <v>0</v>
      </c>
      <c r="R133" s="10">
        <f t="shared" si="34"/>
        <v>0</v>
      </c>
    </row>
    <row r="134" spans="1:18">
      <c r="A134" s="79" t="s">
        <v>35</v>
      </c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1"/>
      <c r="R134" s="10">
        <f>SUM(R124:R133)</f>
        <v>7.5399999999999991</v>
      </c>
    </row>
    <row r="135" spans="1:18" ht="15.75">
      <c r="A135" s="24" t="s">
        <v>36</v>
      </c>
      <c r="B135" s="24" t="s">
        <v>69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6"/>
    </row>
    <row r="136" spans="1:18">
      <c r="A136" s="49" t="s">
        <v>44</v>
      </c>
      <c r="B136" s="49"/>
      <c r="C136" s="49"/>
      <c r="D136" s="49"/>
      <c r="E136" s="49"/>
      <c r="F136" s="49"/>
      <c r="G136" s="49"/>
      <c r="H136" s="49"/>
      <c r="I136" s="49"/>
      <c r="J136" s="15"/>
      <c r="K136" s="15"/>
      <c r="L136" s="15"/>
      <c r="M136" s="15"/>
      <c r="N136" s="15"/>
      <c r="O136" s="15"/>
      <c r="P136" s="15"/>
      <c r="Q136" s="15"/>
      <c r="R136" s="16"/>
    </row>
    <row r="137" spans="1:18" s="8" customFormat="1">
      <c r="A137" s="49"/>
      <c r="B137" s="49"/>
      <c r="C137" s="49"/>
      <c r="D137" s="49"/>
      <c r="E137" s="49"/>
      <c r="F137" s="49"/>
      <c r="G137" s="49"/>
      <c r="H137" s="49"/>
      <c r="I137" s="49"/>
      <c r="J137" s="15"/>
      <c r="K137" s="15"/>
      <c r="L137" s="15"/>
      <c r="M137" s="15"/>
      <c r="N137" s="15"/>
      <c r="O137" s="15"/>
      <c r="P137" s="15"/>
      <c r="Q137" s="15"/>
      <c r="R137" s="16"/>
    </row>
    <row r="138" spans="1:18">
      <c r="A138" s="75" t="s">
        <v>70</v>
      </c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58"/>
      <c r="R138" s="8"/>
    </row>
    <row r="139" spans="1:18" ht="18">
      <c r="A139" s="77" t="s">
        <v>27</v>
      </c>
      <c r="B139" s="78"/>
      <c r="C139" s="78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8"/>
      <c r="R139" s="8"/>
    </row>
    <row r="140" spans="1:18">
      <c r="A140" s="75" t="s">
        <v>71</v>
      </c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58"/>
      <c r="R140" s="8"/>
    </row>
    <row r="141" spans="1:18">
      <c r="A141" s="62">
        <v>1</v>
      </c>
      <c r="B141" s="62" t="s">
        <v>72</v>
      </c>
      <c r="C141" s="12" t="s">
        <v>29</v>
      </c>
      <c r="D141" s="62" t="s">
        <v>30</v>
      </c>
      <c r="E141" s="62">
        <v>2</v>
      </c>
      <c r="F141" s="62" t="s">
        <v>73</v>
      </c>
      <c r="G141" s="62">
        <v>2</v>
      </c>
      <c r="H141" s="62" t="s">
        <v>32</v>
      </c>
      <c r="I141" s="62"/>
      <c r="J141" s="62">
        <v>42</v>
      </c>
      <c r="K141" s="62"/>
      <c r="L141" s="62">
        <v>17</v>
      </c>
      <c r="M141" s="62" t="s">
        <v>42</v>
      </c>
      <c r="N141" s="3">
        <v>0</v>
      </c>
      <c r="O141" s="9">
        <v>0</v>
      </c>
      <c r="P141" s="4">
        <v>0</v>
      </c>
      <c r="Q141" s="11">
        <v>0</v>
      </c>
      <c r="R141" s="10">
        <v>0</v>
      </c>
    </row>
    <row r="142" spans="1:18">
      <c r="A142" s="62">
        <v>2</v>
      </c>
      <c r="B142" s="62"/>
      <c r="C142" s="1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3">
        <v>0</v>
      </c>
      <c r="O142" s="9">
        <v>0</v>
      </c>
      <c r="P142" s="4">
        <v>0</v>
      </c>
      <c r="Q142" s="11">
        <v>0</v>
      </c>
      <c r="R142" s="10">
        <v>0</v>
      </c>
    </row>
    <row r="143" spans="1:18">
      <c r="A143" s="62">
        <v>3</v>
      </c>
      <c r="B143" s="62"/>
      <c r="C143" s="1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3">
        <v>0</v>
      </c>
      <c r="O143" s="9">
        <v>0</v>
      </c>
      <c r="P143" s="4">
        <v>0</v>
      </c>
      <c r="Q143" s="11">
        <v>0</v>
      </c>
      <c r="R143" s="10">
        <v>0</v>
      </c>
    </row>
    <row r="144" spans="1:18">
      <c r="A144" s="62">
        <v>4</v>
      </c>
      <c r="B144" s="62"/>
      <c r="C144" s="1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3">
        <f t="shared" ref="N144:N150" si="35">(IF(F144="OŽ",IF(L144=1,550.8,IF(L144=2,426.38,IF(L144=3,342.14,IF(L144=4,181.44,IF(L144=5,168.48,IF(L144=6,155.52,IF(L144=7,148.5,IF(L144=8,144,0))))))))+IF(L144&lt;=8,0,IF(L144&lt;=16,137.7,IF(L144&lt;=24,108,IF(L144&lt;=32,80.1,IF(L144&lt;=36,52.2,0)))))-IF(L144&lt;=8,0,IF(L144&lt;=16,(L144-9)*2.754,IF(L144&lt;=24,(L144-17)* 2.754,IF(L144&lt;=32,(L144-25)* 2.754,IF(L144&lt;=36,(L144-33)*2.754,0))))),0)+IF(F144="PČ",IF(L144=1,449,IF(L144=2,314.6,IF(L144=3,238,IF(L144=4,172,IF(L144=5,159,IF(L144=6,145,IF(L144=7,132,IF(L144=8,119,0))))))))+IF(L144&lt;=8,0,IF(L144&lt;=16,88,IF(L144&lt;=24,55,IF(L144&lt;=32,22,0))))-IF(L144&lt;=8,0,IF(L144&lt;=16,(L144-9)*2.245,IF(L144&lt;=24,(L144-17)*2.245,IF(L144&lt;=32,(L144-25)*2.245,0)))),0)+IF(F144="PČneol",IF(L144=1,85,IF(L144=2,64.61,IF(L144=3,50.76,IF(L144=4,16.25,IF(L144=5,15,IF(L144=6,13.75,IF(L144=7,12.5,IF(L144=8,11.25,0))))))))+IF(L144&lt;=8,0,IF(L144&lt;=16,9,0))-IF(L144&lt;=8,0,IF(L144&lt;=16,(L144-9)*0.425,0)),0)+IF(F144="PŽ",IF(L144=1,85,IF(L144=2,59.5,IF(L144=3,45,IF(L144=4,32.5,IF(L144=5,30,IF(L144=6,27.5,IF(L144=7,25,IF(L144=8,22.5,0))))))))+IF(L144&lt;=8,0,IF(L144&lt;=16,19,IF(L144&lt;=24,13,IF(L144&lt;=32,8,0))))-IF(L144&lt;=8,0,IF(L144&lt;=16,(L144-9)*0.425,IF(L144&lt;=24,(L144-17)*0.425,IF(L144&lt;=32,(L144-25)*0.425,0)))),0)+IF(F144="EČ",IF(L144=1,204,IF(L144=2,156.24,IF(L144=3,123.84,IF(L144=4,72,IF(L144=5,66,IF(L144=6,60,IF(L144=7,54,IF(L144=8,48,0))))))))+IF(L144&lt;=8,0,IF(L144&lt;=16,40,IF(L144&lt;=24,25,0)))-IF(L144&lt;=8,0,IF(L144&lt;=16,(L144-9)*1.02,IF(L144&lt;=24,(L144-17)*1.02,0))),0)+IF(F144="EČneol",IF(L144=1,68,IF(L144=2,51.69,IF(L144=3,40.61,IF(L144=4,13,IF(L144=5,12,IF(L144=6,11,IF(L144=7,10,IF(L144=8,9,0)))))))))+IF(F144="EŽ",IF(L144=1,68,IF(L144=2,47.6,IF(L144=3,36,IF(L144=4,18,IF(L144=5,16.5,IF(L144=6,15,IF(L144=7,13.5,IF(L144=8,12,0))))))))+IF(L144&lt;=8,0,IF(L144&lt;=16,10,IF(L144&lt;=24,6,0)))-IF(L144&lt;=8,0,IF(L144&lt;=16,(L144-9)*0.34,IF(L144&lt;=24,(L144-17)*0.34,0))),0)+IF(F144="PT",IF(L144=1,68,IF(L144=2,52.08,IF(L144=3,41.28,IF(L144=4,24,IF(L144=5,22,IF(L144=6,20,IF(L144=7,18,IF(L144=8,16,0))))))))+IF(L144&lt;=8,0,IF(L144&lt;=16,13,IF(L144&lt;=24,9,IF(L144&lt;=32,4,0))))-IF(L144&lt;=8,0,IF(L144&lt;=16,(L144-9)*0.34,IF(L144&lt;=24,(L144-17)*0.34,IF(L144&lt;=32,(L144-25)*0.34,0)))),0)+IF(F144="JOŽ",IF(L144=1,85,IF(L144=2,59.5,IF(L144=3,45,IF(L144=4,32.5,IF(L144=5,30,IF(L144=6,27.5,IF(L144=7,25,IF(L144=8,22.5,0))))))))+IF(L144&lt;=8,0,IF(L144&lt;=16,19,IF(L144&lt;=24,13,0)))-IF(L144&lt;=8,0,IF(L144&lt;=16,(L144-9)*0.425,IF(L144&lt;=24,(L144-17)*0.425,0))),0)+IF(F144="JPČ",IF(L144=1,68,IF(L144=2,47.6,IF(L144=3,36,IF(L144=4,26,IF(L144=5,24,IF(L144=6,22,IF(L144=7,20,IF(L144=8,18,0))))))))+IF(L144&lt;=8,0,IF(L144&lt;=16,13,IF(L144&lt;=24,9,0)))-IF(L144&lt;=8,0,IF(L144&lt;=16,(L144-9)*0.34,IF(L144&lt;=24,(L144-17)*0.34,0))),0)+IF(F144="JEČ",IF(L144=1,34,IF(L144=2,26.04,IF(L144=3,20.6,IF(L144=4,12,IF(L144=5,11,IF(L144=6,10,IF(L144=7,9,IF(L144=8,8,0))))))))+IF(L144&lt;=8,0,IF(L144&lt;=16,6,0))-IF(L144&lt;=8,0,IF(L144&lt;=16,(L144-9)*0.17,0)),0)+IF(F144="JEOF",IF(L144=1,34,IF(L144=2,26.04,IF(L144=3,20.6,IF(L144=4,12,IF(L144=5,11,IF(L144=6,10,IF(L144=7,9,IF(L144=8,8,0))))))))+IF(L144&lt;=8,0,IF(L144&lt;=16,6,0))-IF(L144&lt;=8,0,IF(L144&lt;=16,(L144-9)*0.17,0)),0)+IF(F144="JnPČ",IF(L144=1,51,IF(L144=2,35.7,IF(L144=3,27,IF(L144=4,19.5,IF(L144=5,18,IF(L144=6,16.5,IF(L144=7,15,IF(L144=8,13.5,0))))))))+IF(L144&lt;=8,0,IF(L144&lt;=16,10,0))-IF(L144&lt;=8,0,IF(L144&lt;=16,(L144-9)*0.255,0)),0)+IF(F144="JnEČ",IF(L144=1,25.5,IF(L144=2,19.53,IF(L144=3,15.48,IF(L144=4,9,IF(L144=5,8.25,IF(L144=6,7.5,IF(L144=7,6.75,IF(L144=8,6,0))))))))+IF(L144&lt;=8,0,IF(L144&lt;=16,5,0))-IF(L144&lt;=8,0,IF(L144&lt;=16,(L144-9)*0.1275,0)),0)+IF(F144="JčPČ",IF(L144=1,21.25,IF(L144=2,14.5,IF(L144=3,11.5,IF(L144=4,7,IF(L144=5,6.5,IF(L144=6,6,IF(L144=7,5.5,IF(L144=8,5,0))))))))+IF(L144&lt;=8,0,IF(L144&lt;=16,4,0))-IF(L144&lt;=8,0,IF(L144&lt;=16,(L144-9)*0.10625,0)),0)+IF(F144="JčEČ",IF(L144=1,17,IF(L144=2,13.02,IF(L144=3,10.32,IF(L144=4,6,IF(L144=5,5.5,IF(L144=6,5,IF(L144=7,4.5,IF(L144=8,4,0))))))))+IF(L144&lt;=8,0,IF(L144&lt;=16,3,0))-IF(L144&lt;=8,0,IF(L144&lt;=16,(L144-9)*0.085,0)),0)+IF(F144="NEAK",IF(L144=1,11.48,IF(L144=2,8.79,IF(L144=3,6.97,IF(L144=4,4.05,IF(L144=5,3.71,IF(L144=6,3.38,IF(L144=7,3.04,IF(L144=8,2.7,0))))))))+IF(L144&lt;=8,0,IF(L144&lt;=16,2,IF(L144&lt;=24,1.3,0)))-IF(L144&lt;=8,0,IF(L144&lt;=16,(L144-9)*0.0574,IF(L144&lt;=24,(L144-17)*0.0574,0))),0))*IF(L144&lt;0,1,IF(OR(F144="PČ",F144="PŽ",F144="PT"),IF(J144&lt;32,J144/32,1),1))* IF(L144&lt;0,1,IF(OR(F144="EČ",F144="EŽ",F144="JOŽ",F144="JPČ",F144="NEAK"),IF(J144&lt;24,J144/24,1),1))*IF(L144&lt;0,1,IF(OR(F144="PČneol",F144="JEČ",F144="JEOF",F144="JnPČ",F144="JnEČ",F144="JčPČ",F144="JčEČ"),IF(J144&lt;16,J144/16,1),1))*IF(L144&lt;0,1,IF(F144="EČneol",IF(J144&lt;8,J144/8,1),1))</f>
        <v>0</v>
      </c>
      <c r="O144" s="9">
        <f t="shared" ref="O144:O150" si="36">IF(F144="OŽ",N144,IF(H144="Ne",IF(J144*0.3&lt;J144-L144,N144,0),IF(J144*0.1&lt;J144-L144,N144,0)))</f>
        <v>0</v>
      </c>
      <c r="P144" s="4">
        <f t="shared" ref="P144:P150" si="37">IF(O144=0,0,IF(F144="OŽ",IF(L144&gt;35,0,IF(J144&gt;35,(36-L144)*1.836,((36-L144)-(36-J144))*1.836)),0)+IF(F144="PČ",IF(L144&gt;31,0,IF(J144&gt;31,(32-L144)*1.347,((32-L144)-(32-J144))*1.347)),0)+ IF(F144="PČneol",IF(L144&gt;15,0,IF(J144&gt;15,(16-L144)*0.255,((16-L144)-(16-J144))*0.255)),0)+IF(F144="PŽ",IF(L144&gt;31,0,IF(J144&gt;31,(32-L144)*0.255,((32-L144)-(32-J144))*0.255)),0)+IF(F144="EČ",IF(L144&gt;23,0,IF(J144&gt;23,(24-L144)*0.612,((24-L144)-(24-J144))*0.612)),0)+IF(F144="EČneol",IF(L144&gt;7,0,IF(J144&gt;7,(8-L144)*0.204,((8-L144)-(8-J144))*0.204)),0)+IF(F144="EŽ",IF(L144&gt;23,0,IF(J144&gt;23,(24-L144)*0.204,((24-L144)-(24-J144))*0.204)),0)+IF(F144="PT",IF(L144&gt;31,0,IF(J144&gt;31,(32-L144)*0.204,((32-L144)-(32-J144))*0.204)),0)+IF(F144="JOŽ",IF(L144&gt;23,0,IF(J144&gt;23,(24-L144)*0.255,((24-L144)-(24-J144))*0.255)),0)+IF(F144="JPČ",IF(L144&gt;23,0,IF(J144&gt;23,(24-L144)*0.204,((24-L144)-(24-J144))*0.204)),0)+IF(F144="JEČ",IF(L144&gt;15,0,IF(J144&gt;15,(16-L144)*0.102,((16-L144)-(16-J144))*0.102)),0)+IF(F144="JEOF",IF(L144&gt;15,0,IF(J144&gt;15,(16-L144)*0.102,((16-L144)-(16-J144))*0.102)),0)+IF(F144="JnPČ",IF(L144&gt;15,0,IF(J144&gt;15,(16-L144)*0.153,((16-L144)-(16-J144))*0.153)),0)+IF(F144="JnEČ",IF(L144&gt;15,0,IF(J144&gt;15,(16-L144)*0.0765,((16-L144)-(16-J144))*0.0765)),0)+IF(F144="JčPČ",IF(L144&gt;15,0,IF(J144&gt;15,(16-L144)*0.06375,((16-L144)-(16-J144))*0.06375)),0)+IF(F144="JčEČ",IF(L144&gt;15,0,IF(J144&gt;15,(16-L144)*0.051,((16-L144)-(16-J144))*0.051)),0)+IF(F144="NEAK",IF(L144&gt;23,0,IF(J144&gt;23,(24-L144)*0.03444,((24-L144)-(24-J144))*0.03444)),0))</f>
        <v>0</v>
      </c>
      <c r="Q144" s="11">
        <f t="shared" ref="Q144:Q150" si="38">IF(ISERROR(P144*100/N144),0,(P144*100/N144))</f>
        <v>0</v>
      </c>
      <c r="R144" s="10">
        <f t="shared" ref="R144:R150" si="39">IF(Q144&lt;=30,O144+P144,O144+O144*0.3)*IF(G144=1,0.4,IF(G144=2,0.75,IF(G144="1 (kas 4 m. 1 k. nerengiamos)",0.52,1)))*IF(D144="olimpinė",1,IF(M144="Ne",0.5,1))*IF(OR(A$5="Lietuvos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federacija"),IF(OR(J144&lt;8,K144&lt;16),0,1),1)*E144*IF(I144&lt;=1,1,1/I144)*IF(OR(A$5="Lietuvos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45" spans="1:18">
      <c r="A145" s="62">
        <v>5</v>
      </c>
      <c r="B145" s="62"/>
      <c r="C145" s="1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3">
        <f t="shared" si="35"/>
        <v>0</v>
      </c>
      <c r="O145" s="9">
        <f t="shared" si="36"/>
        <v>0</v>
      </c>
      <c r="P145" s="4">
        <f t="shared" si="37"/>
        <v>0</v>
      </c>
      <c r="Q145" s="11">
        <f t="shared" si="38"/>
        <v>0</v>
      </c>
      <c r="R145" s="10">
        <f t="shared" si="39"/>
        <v>0</v>
      </c>
    </row>
    <row r="146" spans="1:18">
      <c r="A146" s="62">
        <v>6</v>
      </c>
      <c r="B146" s="62"/>
      <c r="C146" s="1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3">
        <f t="shared" si="35"/>
        <v>0</v>
      </c>
      <c r="O146" s="9">
        <f t="shared" si="36"/>
        <v>0</v>
      </c>
      <c r="P146" s="4">
        <f t="shared" si="37"/>
        <v>0</v>
      </c>
      <c r="Q146" s="11">
        <f t="shared" si="38"/>
        <v>0</v>
      </c>
      <c r="R146" s="10">
        <f t="shared" si="39"/>
        <v>0</v>
      </c>
    </row>
    <row r="147" spans="1:18">
      <c r="A147" s="62">
        <v>7</v>
      </c>
      <c r="B147" s="62"/>
      <c r="C147" s="1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3">
        <f t="shared" si="35"/>
        <v>0</v>
      </c>
      <c r="O147" s="9">
        <f t="shared" si="36"/>
        <v>0</v>
      </c>
      <c r="P147" s="4">
        <f t="shared" si="37"/>
        <v>0</v>
      </c>
      <c r="Q147" s="11">
        <f t="shared" si="38"/>
        <v>0</v>
      </c>
      <c r="R147" s="10">
        <f t="shared" si="39"/>
        <v>0</v>
      </c>
    </row>
    <row r="148" spans="1:18">
      <c r="A148" s="62">
        <v>8</v>
      </c>
      <c r="B148" s="62"/>
      <c r="C148" s="1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3">
        <f t="shared" si="35"/>
        <v>0</v>
      </c>
      <c r="O148" s="9">
        <f t="shared" si="36"/>
        <v>0</v>
      </c>
      <c r="P148" s="4">
        <f t="shared" si="37"/>
        <v>0</v>
      </c>
      <c r="Q148" s="11">
        <f t="shared" si="38"/>
        <v>0</v>
      </c>
      <c r="R148" s="10">
        <f t="shared" si="39"/>
        <v>0</v>
      </c>
    </row>
    <row r="149" spans="1:18">
      <c r="A149" s="62">
        <v>9</v>
      </c>
      <c r="B149" s="62"/>
      <c r="C149" s="1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3">
        <f t="shared" si="35"/>
        <v>0</v>
      </c>
      <c r="O149" s="9">
        <f t="shared" si="36"/>
        <v>0</v>
      </c>
      <c r="P149" s="4">
        <f t="shared" si="37"/>
        <v>0</v>
      </c>
      <c r="Q149" s="11">
        <f t="shared" si="38"/>
        <v>0</v>
      </c>
      <c r="R149" s="10">
        <f t="shared" si="39"/>
        <v>0</v>
      </c>
    </row>
    <row r="150" spans="1:18">
      <c r="A150" s="62">
        <v>10</v>
      </c>
      <c r="B150" s="62"/>
      <c r="C150" s="1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3">
        <f t="shared" si="35"/>
        <v>0</v>
      </c>
      <c r="O150" s="9">
        <f t="shared" si="36"/>
        <v>0</v>
      </c>
      <c r="P150" s="4">
        <f t="shared" si="37"/>
        <v>0</v>
      </c>
      <c r="Q150" s="11">
        <f t="shared" si="38"/>
        <v>0</v>
      </c>
      <c r="R150" s="10">
        <f t="shared" si="39"/>
        <v>0</v>
      </c>
    </row>
    <row r="151" spans="1:18">
      <c r="A151" s="79" t="s">
        <v>35</v>
      </c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1"/>
      <c r="R151" s="10">
        <f>SUM(R141:R150)</f>
        <v>0</v>
      </c>
    </row>
    <row r="152" spans="1:18" ht="15.75">
      <c r="A152" s="24" t="s">
        <v>36</v>
      </c>
      <c r="B152" s="24" t="s">
        <v>74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6"/>
    </row>
    <row r="153" spans="1:18">
      <c r="A153" s="49" t="s">
        <v>44</v>
      </c>
      <c r="B153" s="49"/>
      <c r="C153" s="49"/>
      <c r="D153" s="49"/>
      <c r="E153" s="49"/>
      <c r="F153" s="49"/>
      <c r="G153" s="49"/>
      <c r="H153" s="49"/>
      <c r="I153" s="49"/>
      <c r="J153" s="15"/>
      <c r="K153" s="15"/>
      <c r="L153" s="15"/>
      <c r="M153" s="15"/>
      <c r="N153" s="15"/>
      <c r="O153" s="15"/>
      <c r="P153" s="15"/>
      <c r="Q153" s="15"/>
      <c r="R153" s="16"/>
    </row>
    <row r="154" spans="1:18" s="8" customFormat="1">
      <c r="A154" s="49"/>
      <c r="B154" s="49"/>
      <c r="C154" s="49"/>
      <c r="D154" s="49"/>
      <c r="E154" s="49"/>
      <c r="F154" s="49"/>
      <c r="G154" s="49"/>
      <c r="H154" s="49"/>
      <c r="I154" s="49"/>
      <c r="J154" s="15"/>
      <c r="K154" s="15"/>
      <c r="L154" s="15"/>
      <c r="M154" s="15"/>
      <c r="N154" s="15"/>
      <c r="O154" s="15"/>
      <c r="P154" s="15"/>
      <c r="Q154" s="15"/>
      <c r="R154" s="16"/>
    </row>
    <row r="155" spans="1:18">
      <c r="A155" s="75" t="s">
        <v>75</v>
      </c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58"/>
      <c r="R155" s="8"/>
    </row>
    <row r="156" spans="1:18" ht="18">
      <c r="A156" s="77" t="s">
        <v>27</v>
      </c>
      <c r="B156" s="78"/>
      <c r="C156" s="78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8"/>
      <c r="R156" s="8"/>
    </row>
    <row r="157" spans="1:18">
      <c r="A157" s="75" t="s">
        <v>76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58"/>
      <c r="R157" s="8"/>
    </row>
    <row r="158" spans="1:18" ht="30">
      <c r="A158" s="62">
        <v>1</v>
      </c>
      <c r="B158" s="62" t="s">
        <v>64</v>
      </c>
      <c r="C158" s="12" t="s">
        <v>29</v>
      </c>
      <c r="D158" s="62" t="s">
        <v>50</v>
      </c>
      <c r="E158" s="62">
        <v>1</v>
      </c>
      <c r="F158" s="62" t="s">
        <v>47</v>
      </c>
      <c r="G158" s="62">
        <v>2</v>
      </c>
      <c r="H158" s="62" t="s">
        <v>32</v>
      </c>
      <c r="I158" s="62"/>
      <c r="J158" s="62">
        <v>49</v>
      </c>
      <c r="K158" s="62"/>
      <c r="L158" s="62">
        <v>33</v>
      </c>
      <c r="M158" s="62"/>
      <c r="N158" s="3">
        <v>0</v>
      </c>
      <c r="O158" s="9">
        <v>0</v>
      </c>
      <c r="P158" s="4">
        <v>0</v>
      </c>
      <c r="Q158" s="11">
        <v>0</v>
      </c>
      <c r="R158" s="10">
        <v>0</v>
      </c>
    </row>
    <row r="159" spans="1:18" ht="30">
      <c r="A159" s="62">
        <v>2</v>
      </c>
      <c r="B159" s="62" t="s">
        <v>28</v>
      </c>
      <c r="C159" s="12" t="s">
        <v>29</v>
      </c>
      <c r="D159" s="62" t="s">
        <v>30</v>
      </c>
      <c r="E159" s="62">
        <v>1</v>
      </c>
      <c r="F159" s="62" t="s">
        <v>47</v>
      </c>
      <c r="G159" s="62">
        <v>2</v>
      </c>
      <c r="H159" s="62" t="s">
        <v>32</v>
      </c>
      <c r="I159" s="62"/>
      <c r="J159" s="62">
        <v>59</v>
      </c>
      <c r="K159" s="62"/>
      <c r="L159" s="62">
        <v>33</v>
      </c>
      <c r="M159" s="62"/>
      <c r="N159" s="3">
        <v>0</v>
      </c>
      <c r="O159" s="9">
        <v>0</v>
      </c>
      <c r="P159" s="4">
        <v>0</v>
      </c>
      <c r="Q159" s="11">
        <v>0</v>
      </c>
      <c r="R159" s="10">
        <v>0</v>
      </c>
    </row>
    <row r="160" spans="1:18" ht="30">
      <c r="A160" s="62">
        <v>3</v>
      </c>
      <c r="B160" s="62" t="s">
        <v>77</v>
      </c>
      <c r="C160" s="12" t="s">
        <v>29</v>
      </c>
      <c r="D160" s="62" t="s">
        <v>50</v>
      </c>
      <c r="E160" s="62">
        <v>1</v>
      </c>
      <c r="F160" s="62" t="s">
        <v>47</v>
      </c>
      <c r="G160" s="62">
        <v>2</v>
      </c>
      <c r="H160" s="62" t="s">
        <v>32</v>
      </c>
      <c r="I160" s="62"/>
      <c r="J160" s="62">
        <v>81</v>
      </c>
      <c r="K160" s="62"/>
      <c r="L160" s="62">
        <v>9</v>
      </c>
      <c r="M160" s="62"/>
      <c r="N160" s="3">
        <v>88</v>
      </c>
      <c r="O160" s="9">
        <v>88</v>
      </c>
      <c r="P160" s="4">
        <v>30.98</v>
      </c>
      <c r="Q160" s="11">
        <v>35.21</v>
      </c>
      <c r="R160" s="10">
        <v>0</v>
      </c>
    </row>
    <row r="161" spans="1:18" ht="30">
      <c r="A161" s="62">
        <v>4</v>
      </c>
      <c r="B161" s="62" t="s">
        <v>62</v>
      </c>
      <c r="C161" s="12" t="s">
        <v>29</v>
      </c>
      <c r="D161" s="62" t="s">
        <v>50</v>
      </c>
      <c r="E161" s="62">
        <v>1</v>
      </c>
      <c r="F161" s="62" t="s">
        <v>47</v>
      </c>
      <c r="G161" s="62">
        <v>2</v>
      </c>
      <c r="H161" s="62" t="s">
        <v>32</v>
      </c>
      <c r="I161" s="62"/>
      <c r="J161" s="62">
        <v>64</v>
      </c>
      <c r="K161" s="62"/>
      <c r="L161" s="62">
        <v>33</v>
      </c>
      <c r="M161" s="62"/>
      <c r="N161" s="3">
        <v>0</v>
      </c>
      <c r="O161" s="9">
        <v>0</v>
      </c>
      <c r="P161" s="4">
        <v>0</v>
      </c>
      <c r="Q161" s="11">
        <v>0</v>
      </c>
      <c r="R161" s="10">
        <v>0</v>
      </c>
    </row>
    <row r="162" spans="1:18">
      <c r="A162" s="62">
        <v>5</v>
      </c>
      <c r="B162" s="62"/>
      <c r="C162" s="1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3">
        <v>0</v>
      </c>
      <c r="O162" s="9">
        <v>0</v>
      </c>
      <c r="P162" s="4">
        <v>0</v>
      </c>
      <c r="Q162" s="11">
        <v>0</v>
      </c>
      <c r="R162" s="10">
        <v>0</v>
      </c>
    </row>
    <row r="163" spans="1:18">
      <c r="A163" s="62">
        <v>6</v>
      </c>
      <c r="B163" s="62"/>
      <c r="C163" s="1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3">
        <f t="shared" ref="N163:N167" si="40">(IF(F163="OŽ",IF(L163=1,550.8,IF(L163=2,426.38,IF(L163=3,342.14,IF(L163=4,181.44,IF(L163=5,168.48,IF(L163=6,155.52,IF(L163=7,148.5,IF(L163=8,144,0))))))))+IF(L163&lt;=8,0,IF(L163&lt;=16,137.7,IF(L163&lt;=24,108,IF(L163&lt;=32,80.1,IF(L163&lt;=36,52.2,0)))))-IF(L163&lt;=8,0,IF(L163&lt;=16,(L163-9)*2.754,IF(L163&lt;=24,(L163-17)* 2.754,IF(L163&lt;=32,(L163-25)* 2.754,IF(L163&lt;=36,(L163-33)*2.754,0))))),0)+IF(F163="PČ",IF(L163=1,449,IF(L163=2,314.6,IF(L163=3,238,IF(L163=4,172,IF(L163=5,159,IF(L163=6,145,IF(L163=7,132,IF(L163=8,119,0))))))))+IF(L163&lt;=8,0,IF(L163&lt;=16,88,IF(L163&lt;=24,55,IF(L163&lt;=32,22,0))))-IF(L163&lt;=8,0,IF(L163&lt;=16,(L163-9)*2.245,IF(L163&lt;=24,(L163-17)*2.245,IF(L163&lt;=32,(L163-25)*2.245,0)))),0)+IF(F163="PČneol",IF(L163=1,85,IF(L163=2,64.61,IF(L163=3,50.76,IF(L163=4,16.25,IF(L163=5,15,IF(L163=6,13.75,IF(L163=7,12.5,IF(L163=8,11.25,0))))))))+IF(L163&lt;=8,0,IF(L163&lt;=16,9,0))-IF(L163&lt;=8,0,IF(L163&lt;=16,(L163-9)*0.425,0)),0)+IF(F163="PŽ",IF(L163=1,85,IF(L163=2,59.5,IF(L163=3,45,IF(L163=4,32.5,IF(L163=5,30,IF(L163=6,27.5,IF(L163=7,25,IF(L163=8,22.5,0))))))))+IF(L163&lt;=8,0,IF(L163&lt;=16,19,IF(L163&lt;=24,13,IF(L163&lt;=32,8,0))))-IF(L163&lt;=8,0,IF(L163&lt;=16,(L163-9)*0.425,IF(L163&lt;=24,(L163-17)*0.425,IF(L163&lt;=32,(L163-25)*0.425,0)))),0)+IF(F163="EČ",IF(L163=1,204,IF(L163=2,156.24,IF(L163=3,123.84,IF(L163=4,72,IF(L163=5,66,IF(L163=6,60,IF(L163=7,54,IF(L163=8,48,0))))))))+IF(L163&lt;=8,0,IF(L163&lt;=16,40,IF(L163&lt;=24,25,0)))-IF(L163&lt;=8,0,IF(L163&lt;=16,(L163-9)*1.02,IF(L163&lt;=24,(L163-17)*1.02,0))),0)+IF(F163="EČneol",IF(L163=1,68,IF(L163=2,51.69,IF(L163=3,40.61,IF(L163=4,13,IF(L163=5,12,IF(L163=6,11,IF(L163=7,10,IF(L163=8,9,0)))))))))+IF(F163="EŽ",IF(L163=1,68,IF(L163=2,47.6,IF(L163=3,36,IF(L163=4,18,IF(L163=5,16.5,IF(L163=6,15,IF(L163=7,13.5,IF(L163=8,12,0))))))))+IF(L163&lt;=8,0,IF(L163&lt;=16,10,IF(L163&lt;=24,6,0)))-IF(L163&lt;=8,0,IF(L163&lt;=16,(L163-9)*0.34,IF(L163&lt;=24,(L163-17)*0.34,0))),0)+IF(F163="PT",IF(L163=1,68,IF(L163=2,52.08,IF(L163=3,41.28,IF(L163=4,24,IF(L163=5,22,IF(L163=6,20,IF(L163=7,18,IF(L163=8,16,0))))))))+IF(L163&lt;=8,0,IF(L163&lt;=16,13,IF(L163&lt;=24,9,IF(L163&lt;=32,4,0))))-IF(L163&lt;=8,0,IF(L163&lt;=16,(L163-9)*0.34,IF(L163&lt;=24,(L163-17)*0.34,IF(L163&lt;=32,(L163-25)*0.34,0)))),0)+IF(F163="JOŽ",IF(L163=1,85,IF(L163=2,59.5,IF(L163=3,45,IF(L163=4,32.5,IF(L163=5,30,IF(L163=6,27.5,IF(L163=7,25,IF(L163=8,22.5,0))))))))+IF(L163&lt;=8,0,IF(L163&lt;=16,19,IF(L163&lt;=24,13,0)))-IF(L163&lt;=8,0,IF(L163&lt;=16,(L163-9)*0.425,IF(L163&lt;=24,(L163-17)*0.425,0))),0)+IF(F163="JPČ",IF(L163=1,68,IF(L163=2,47.6,IF(L163=3,36,IF(L163=4,26,IF(L163=5,24,IF(L163=6,22,IF(L163=7,20,IF(L163=8,18,0))))))))+IF(L163&lt;=8,0,IF(L163&lt;=16,13,IF(L163&lt;=24,9,0)))-IF(L163&lt;=8,0,IF(L163&lt;=16,(L163-9)*0.34,IF(L163&lt;=24,(L163-17)*0.34,0))),0)+IF(F163="JEČ",IF(L163=1,34,IF(L163=2,26.04,IF(L163=3,20.6,IF(L163=4,12,IF(L163=5,11,IF(L163=6,10,IF(L163=7,9,IF(L163=8,8,0))))))))+IF(L163&lt;=8,0,IF(L163&lt;=16,6,0))-IF(L163&lt;=8,0,IF(L163&lt;=16,(L163-9)*0.17,0)),0)+IF(F163="JEOF",IF(L163=1,34,IF(L163=2,26.04,IF(L163=3,20.6,IF(L163=4,12,IF(L163=5,11,IF(L163=6,10,IF(L163=7,9,IF(L163=8,8,0))))))))+IF(L163&lt;=8,0,IF(L163&lt;=16,6,0))-IF(L163&lt;=8,0,IF(L163&lt;=16,(L163-9)*0.17,0)),0)+IF(F163="JnPČ",IF(L163=1,51,IF(L163=2,35.7,IF(L163=3,27,IF(L163=4,19.5,IF(L163=5,18,IF(L163=6,16.5,IF(L163=7,15,IF(L163=8,13.5,0))))))))+IF(L163&lt;=8,0,IF(L163&lt;=16,10,0))-IF(L163&lt;=8,0,IF(L163&lt;=16,(L163-9)*0.255,0)),0)+IF(F163="JnEČ",IF(L163=1,25.5,IF(L163=2,19.53,IF(L163=3,15.48,IF(L163=4,9,IF(L163=5,8.25,IF(L163=6,7.5,IF(L163=7,6.75,IF(L163=8,6,0))))))))+IF(L163&lt;=8,0,IF(L163&lt;=16,5,0))-IF(L163&lt;=8,0,IF(L163&lt;=16,(L163-9)*0.1275,0)),0)+IF(F163="JčPČ",IF(L163=1,21.25,IF(L163=2,14.5,IF(L163=3,11.5,IF(L163=4,7,IF(L163=5,6.5,IF(L163=6,6,IF(L163=7,5.5,IF(L163=8,5,0))))))))+IF(L163&lt;=8,0,IF(L163&lt;=16,4,0))-IF(L163&lt;=8,0,IF(L163&lt;=16,(L163-9)*0.10625,0)),0)+IF(F163="JčEČ",IF(L163=1,17,IF(L163=2,13.02,IF(L163=3,10.32,IF(L163=4,6,IF(L163=5,5.5,IF(L163=6,5,IF(L163=7,4.5,IF(L163=8,4,0))))))))+IF(L163&lt;=8,0,IF(L163&lt;=16,3,0))-IF(L163&lt;=8,0,IF(L163&lt;=16,(L163-9)*0.085,0)),0)+IF(F163="NEAK",IF(L163=1,11.48,IF(L163=2,8.79,IF(L163=3,6.97,IF(L163=4,4.05,IF(L163=5,3.71,IF(L163=6,3.38,IF(L163=7,3.04,IF(L163=8,2.7,0))))))))+IF(L163&lt;=8,0,IF(L163&lt;=16,2,IF(L163&lt;=24,1.3,0)))-IF(L163&lt;=8,0,IF(L163&lt;=16,(L163-9)*0.0574,IF(L163&lt;=24,(L163-17)*0.0574,0))),0))*IF(L163&lt;0,1,IF(OR(F163="PČ",F163="PŽ",F163="PT"),IF(J163&lt;32,J163/32,1),1))* IF(L163&lt;0,1,IF(OR(F163="EČ",F163="EŽ",F163="JOŽ",F163="JPČ",F163="NEAK"),IF(J163&lt;24,J163/24,1),1))*IF(L163&lt;0,1,IF(OR(F163="PČneol",F163="JEČ",F163="JEOF",F163="JnPČ",F163="JnEČ",F163="JčPČ",F163="JčEČ"),IF(J163&lt;16,J163/16,1),1))*IF(L163&lt;0,1,IF(F163="EČneol",IF(J163&lt;8,J163/8,1),1))</f>
        <v>0</v>
      </c>
      <c r="O163" s="9">
        <f t="shared" ref="O163:O167" si="41">IF(F163="OŽ",N163,IF(H163="Ne",IF(J163*0.3&lt;J163-L163,N163,0),IF(J163*0.1&lt;J163-L163,N163,0)))</f>
        <v>0</v>
      </c>
      <c r="P163" s="4">
        <f t="shared" ref="P163:P167" si="42">IF(O163=0,0,IF(F163="OŽ",IF(L163&gt;35,0,IF(J163&gt;35,(36-L163)*1.836,((36-L163)-(36-J163))*1.836)),0)+IF(F163="PČ",IF(L163&gt;31,0,IF(J163&gt;31,(32-L163)*1.347,((32-L163)-(32-J163))*1.347)),0)+ IF(F163="PČneol",IF(L163&gt;15,0,IF(J163&gt;15,(16-L163)*0.255,((16-L163)-(16-J163))*0.255)),0)+IF(F163="PŽ",IF(L163&gt;31,0,IF(J163&gt;31,(32-L163)*0.255,((32-L163)-(32-J163))*0.255)),0)+IF(F163="EČ",IF(L163&gt;23,0,IF(J163&gt;23,(24-L163)*0.612,((24-L163)-(24-J163))*0.612)),0)+IF(F163="EČneol",IF(L163&gt;7,0,IF(J163&gt;7,(8-L163)*0.204,((8-L163)-(8-J163))*0.204)),0)+IF(F163="EŽ",IF(L163&gt;23,0,IF(J163&gt;23,(24-L163)*0.204,((24-L163)-(24-J163))*0.204)),0)+IF(F163="PT",IF(L163&gt;31,0,IF(J163&gt;31,(32-L163)*0.204,((32-L163)-(32-J163))*0.204)),0)+IF(F163="JOŽ",IF(L163&gt;23,0,IF(J163&gt;23,(24-L163)*0.255,((24-L163)-(24-J163))*0.255)),0)+IF(F163="JPČ",IF(L163&gt;23,0,IF(J163&gt;23,(24-L163)*0.204,((24-L163)-(24-J163))*0.204)),0)+IF(F163="JEČ",IF(L163&gt;15,0,IF(J163&gt;15,(16-L163)*0.102,((16-L163)-(16-J163))*0.102)),0)+IF(F163="JEOF",IF(L163&gt;15,0,IF(J163&gt;15,(16-L163)*0.102,((16-L163)-(16-J163))*0.102)),0)+IF(F163="JnPČ",IF(L163&gt;15,0,IF(J163&gt;15,(16-L163)*0.153,((16-L163)-(16-J163))*0.153)),0)+IF(F163="JnEČ",IF(L163&gt;15,0,IF(J163&gt;15,(16-L163)*0.0765,((16-L163)-(16-J163))*0.0765)),0)+IF(F163="JčPČ",IF(L163&gt;15,0,IF(J163&gt;15,(16-L163)*0.06375,((16-L163)-(16-J163))*0.06375)),0)+IF(F163="JčEČ",IF(L163&gt;15,0,IF(J163&gt;15,(16-L163)*0.051,((16-L163)-(16-J163))*0.051)),0)+IF(F163="NEAK",IF(L163&gt;23,0,IF(J163&gt;23,(24-L163)*0.03444,((24-L163)-(24-J163))*0.03444)),0))</f>
        <v>0</v>
      </c>
      <c r="Q163" s="11">
        <f t="shared" ref="Q163:Q167" si="43">IF(ISERROR(P163*100/N163),0,(P163*100/N163))</f>
        <v>0</v>
      </c>
      <c r="R163" s="10">
        <f t="shared" ref="R163:R167" si="44">IF(Q163&lt;=30,O163+P163,O163+O163*0.3)*IF(G163=1,0.4,IF(G163=2,0.75,IF(G163="1 (kas 4 m. 1 k. nerengiamos)",0.52,1)))*IF(D163="olimpinė",1,IF(M163="Ne",0.5,1))*IF(OR(A$5="Lietuvos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federacija"),IF(OR(J163&lt;8,K163&lt;16),0,1),1)*E163*IF(I163&lt;=1,1,1/I163)*IF(OR(A$5="Lietuvos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64" spans="1:18">
      <c r="A164" s="62">
        <v>7</v>
      </c>
      <c r="B164" s="62"/>
      <c r="C164" s="1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3">
        <f t="shared" si="40"/>
        <v>0</v>
      </c>
      <c r="O164" s="9">
        <f t="shared" si="41"/>
        <v>0</v>
      </c>
      <c r="P164" s="4">
        <f t="shared" si="42"/>
        <v>0</v>
      </c>
      <c r="Q164" s="11">
        <f t="shared" si="43"/>
        <v>0</v>
      </c>
      <c r="R164" s="10">
        <f t="shared" si="44"/>
        <v>0</v>
      </c>
    </row>
    <row r="165" spans="1:18">
      <c r="A165" s="62">
        <v>8</v>
      </c>
      <c r="B165" s="62"/>
      <c r="C165" s="1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3">
        <f t="shared" si="40"/>
        <v>0</v>
      </c>
      <c r="O165" s="9">
        <f t="shared" si="41"/>
        <v>0</v>
      </c>
      <c r="P165" s="4">
        <f t="shared" si="42"/>
        <v>0</v>
      </c>
      <c r="Q165" s="11">
        <f t="shared" si="43"/>
        <v>0</v>
      </c>
      <c r="R165" s="10">
        <f t="shared" si="44"/>
        <v>0</v>
      </c>
    </row>
    <row r="166" spans="1:18">
      <c r="A166" s="62">
        <v>9</v>
      </c>
      <c r="B166" s="62"/>
      <c r="C166" s="1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3">
        <f t="shared" si="40"/>
        <v>0</v>
      </c>
      <c r="O166" s="9">
        <f t="shared" si="41"/>
        <v>0</v>
      </c>
      <c r="P166" s="4">
        <f t="shared" si="42"/>
        <v>0</v>
      </c>
      <c r="Q166" s="11">
        <f t="shared" si="43"/>
        <v>0</v>
      </c>
      <c r="R166" s="10">
        <f t="shared" si="44"/>
        <v>0</v>
      </c>
    </row>
    <row r="167" spans="1:18">
      <c r="A167" s="62">
        <v>10</v>
      </c>
      <c r="B167" s="62"/>
      <c r="C167" s="1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3">
        <f t="shared" si="40"/>
        <v>0</v>
      </c>
      <c r="O167" s="9">
        <f t="shared" si="41"/>
        <v>0</v>
      </c>
      <c r="P167" s="4">
        <f t="shared" si="42"/>
        <v>0</v>
      </c>
      <c r="Q167" s="11">
        <f t="shared" si="43"/>
        <v>0</v>
      </c>
      <c r="R167" s="10">
        <f t="shared" si="44"/>
        <v>0</v>
      </c>
    </row>
    <row r="168" spans="1:18">
      <c r="A168" s="79" t="s">
        <v>35</v>
      </c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1"/>
      <c r="R168" s="10">
        <f>SUM(R158:R167)</f>
        <v>0</v>
      </c>
    </row>
    <row r="169" spans="1:18" ht="15.75">
      <c r="A169" s="24" t="s">
        <v>36</v>
      </c>
      <c r="B169" s="24" t="s">
        <v>78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6"/>
    </row>
    <row r="170" spans="1:18">
      <c r="A170" s="49" t="s">
        <v>44</v>
      </c>
      <c r="B170" s="49"/>
      <c r="C170" s="49"/>
      <c r="D170" s="49"/>
      <c r="E170" s="49"/>
      <c r="F170" s="49"/>
      <c r="G170" s="49"/>
      <c r="H170" s="49"/>
      <c r="I170" s="49"/>
      <c r="J170" s="15"/>
      <c r="K170" s="15"/>
      <c r="L170" s="15"/>
      <c r="M170" s="15"/>
      <c r="N170" s="15"/>
      <c r="O170" s="15"/>
      <c r="P170" s="15"/>
      <c r="Q170" s="15"/>
      <c r="R170" s="16"/>
    </row>
    <row r="171" spans="1:18" s="8" customFormat="1">
      <c r="A171" s="49"/>
      <c r="B171" s="49"/>
      <c r="C171" s="49"/>
      <c r="D171" s="49"/>
      <c r="E171" s="49"/>
      <c r="F171" s="49"/>
      <c r="G171" s="49"/>
      <c r="H171" s="49"/>
      <c r="I171" s="49"/>
      <c r="J171" s="15"/>
      <c r="K171" s="15"/>
      <c r="L171" s="15"/>
      <c r="M171" s="15"/>
      <c r="N171" s="15"/>
      <c r="O171" s="15"/>
      <c r="P171" s="15"/>
      <c r="Q171" s="15"/>
      <c r="R171" s="16"/>
    </row>
    <row r="172" spans="1:18">
      <c r="A172" s="75" t="s">
        <v>79</v>
      </c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58"/>
      <c r="R172" s="8"/>
    </row>
    <row r="173" spans="1:18" ht="18">
      <c r="A173" s="77" t="s">
        <v>27</v>
      </c>
      <c r="B173" s="78"/>
      <c r="C173" s="78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8"/>
      <c r="R173" s="8"/>
    </row>
    <row r="174" spans="1:18">
      <c r="A174" s="75" t="s">
        <v>76</v>
      </c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58"/>
      <c r="R174" s="8"/>
    </row>
    <row r="175" spans="1:18">
      <c r="A175" s="62">
        <v>1</v>
      </c>
      <c r="B175" s="62" t="s">
        <v>62</v>
      </c>
      <c r="C175" s="12" t="s">
        <v>29</v>
      </c>
      <c r="D175" s="62" t="s">
        <v>30</v>
      </c>
      <c r="E175" s="62">
        <v>1</v>
      </c>
      <c r="F175" s="62" t="s">
        <v>31</v>
      </c>
      <c r="G175" s="62">
        <v>2</v>
      </c>
      <c r="H175" s="62" t="s">
        <v>32</v>
      </c>
      <c r="I175" s="62"/>
      <c r="J175" s="62">
        <v>31</v>
      </c>
      <c r="K175" s="62"/>
      <c r="L175" s="62">
        <v>9</v>
      </c>
      <c r="M175" s="62"/>
      <c r="N175" s="3">
        <v>40</v>
      </c>
      <c r="O175" s="9">
        <v>40</v>
      </c>
      <c r="P175" s="4">
        <v>9.18</v>
      </c>
      <c r="Q175" s="11">
        <v>22.95</v>
      </c>
      <c r="R175" s="10">
        <v>36.89</v>
      </c>
    </row>
    <row r="176" spans="1:18">
      <c r="A176" s="62">
        <v>2</v>
      </c>
      <c r="B176" s="62" t="s">
        <v>41</v>
      </c>
      <c r="C176" s="12" t="s">
        <v>29</v>
      </c>
      <c r="D176" s="62" t="s">
        <v>30</v>
      </c>
      <c r="E176" s="62">
        <v>1</v>
      </c>
      <c r="F176" s="62" t="s">
        <v>31</v>
      </c>
      <c r="G176" s="62">
        <v>2</v>
      </c>
      <c r="H176" s="62" t="s">
        <v>32</v>
      </c>
      <c r="I176" s="62"/>
      <c r="J176" s="62">
        <v>36</v>
      </c>
      <c r="K176" s="62"/>
      <c r="L176" s="62">
        <v>33</v>
      </c>
      <c r="M176" s="62"/>
      <c r="N176" s="3">
        <v>0</v>
      </c>
      <c r="O176" s="9">
        <v>0</v>
      </c>
      <c r="P176" s="4">
        <v>0</v>
      </c>
      <c r="Q176" s="11">
        <v>0</v>
      </c>
      <c r="R176" s="10">
        <v>0</v>
      </c>
    </row>
    <row r="177" spans="1:18">
      <c r="A177" s="62">
        <v>3</v>
      </c>
      <c r="B177" s="62" t="s">
        <v>80</v>
      </c>
      <c r="C177" s="12" t="s">
        <v>29</v>
      </c>
      <c r="D177" s="62" t="s">
        <v>30</v>
      </c>
      <c r="E177" s="62">
        <v>1</v>
      </c>
      <c r="F177" s="62" t="s">
        <v>31</v>
      </c>
      <c r="G177" s="62">
        <v>2</v>
      </c>
      <c r="H177" s="62" t="s">
        <v>32</v>
      </c>
      <c r="I177" s="62"/>
      <c r="J177" s="62">
        <v>31</v>
      </c>
      <c r="K177" s="62"/>
      <c r="L177" s="62">
        <v>3</v>
      </c>
      <c r="M177" s="62"/>
      <c r="N177" s="3">
        <v>123.84</v>
      </c>
      <c r="O177" s="9">
        <v>123.84</v>
      </c>
      <c r="P177" s="4">
        <v>12.85</v>
      </c>
      <c r="Q177" s="11">
        <v>10.38</v>
      </c>
      <c r="R177" s="10">
        <v>102.52</v>
      </c>
    </row>
    <row r="178" spans="1:18" ht="30">
      <c r="A178" s="62">
        <v>4</v>
      </c>
      <c r="B178" s="62" t="s">
        <v>28</v>
      </c>
      <c r="C178" s="12" t="s">
        <v>29</v>
      </c>
      <c r="D178" s="62" t="s">
        <v>30</v>
      </c>
      <c r="E178" s="62">
        <v>1</v>
      </c>
      <c r="F178" s="62" t="s">
        <v>31</v>
      </c>
      <c r="G178" s="62">
        <v>2</v>
      </c>
      <c r="H178" s="62" t="s">
        <v>32</v>
      </c>
      <c r="I178" s="62"/>
      <c r="J178" s="62">
        <v>27</v>
      </c>
      <c r="K178" s="62"/>
      <c r="L178" s="62">
        <v>5</v>
      </c>
      <c r="M178" s="62"/>
      <c r="N178" s="3">
        <v>66</v>
      </c>
      <c r="O178" s="9">
        <v>66</v>
      </c>
      <c r="P178" s="4">
        <v>11.63</v>
      </c>
      <c r="Q178" s="11">
        <v>17.62</v>
      </c>
      <c r="R178" s="10">
        <v>58.22</v>
      </c>
    </row>
    <row r="179" spans="1:18">
      <c r="A179" s="62">
        <v>5</v>
      </c>
      <c r="B179" s="62"/>
      <c r="C179" s="1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3">
        <v>0</v>
      </c>
      <c r="O179" s="9">
        <v>0</v>
      </c>
      <c r="P179" s="4">
        <v>0</v>
      </c>
      <c r="Q179" s="11">
        <v>0</v>
      </c>
      <c r="R179" s="10">
        <v>0</v>
      </c>
    </row>
    <row r="180" spans="1:18">
      <c r="A180" s="62">
        <v>6</v>
      </c>
      <c r="B180" s="62"/>
      <c r="C180" s="1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3">
        <f t="shared" ref="N180:N184" si="45">(IF(F180="OŽ",IF(L180=1,550.8,IF(L180=2,426.38,IF(L180=3,342.14,IF(L180=4,181.44,IF(L180=5,168.48,IF(L180=6,155.52,IF(L180=7,148.5,IF(L180=8,144,0))))))))+IF(L180&lt;=8,0,IF(L180&lt;=16,137.7,IF(L180&lt;=24,108,IF(L180&lt;=32,80.1,IF(L180&lt;=36,52.2,0)))))-IF(L180&lt;=8,0,IF(L180&lt;=16,(L180-9)*2.754,IF(L180&lt;=24,(L180-17)* 2.754,IF(L180&lt;=32,(L180-25)* 2.754,IF(L180&lt;=36,(L180-33)*2.754,0))))),0)+IF(F180="PČ",IF(L180=1,449,IF(L180=2,314.6,IF(L180=3,238,IF(L180=4,172,IF(L180=5,159,IF(L180=6,145,IF(L180=7,132,IF(L180=8,119,0))))))))+IF(L180&lt;=8,0,IF(L180&lt;=16,88,IF(L180&lt;=24,55,IF(L180&lt;=32,22,0))))-IF(L180&lt;=8,0,IF(L180&lt;=16,(L180-9)*2.245,IF(L180&lt;=24,(L180-17)*2.245,IF(L180&lt;=32,(L180-25)*2.245,0)))),0)+IF(F180="PČneol",IF(L180=1,85,IF(L180=2,64.61,IF(L180=3,50.76,IF(L180=4,16.25,IF(L180=5,15,IF(L180=6,13.75,IF(L180=7,12.5,IF(L180=8,11.25,0))))))))+IF(L180&lt;=8,0,IF(L180&lt;=16,9,0))-IF(L180&lt;=8,0,IF(L180&lt;=16,(L180-9)*0.425,0)),0)+IF(F180="PŽ",IF(L180=1,85,IF(L180=2,59.5,IF(L180=3,45,IF(L180=4,32.5,IF(L180=5,30,IF(L180=6,27.5,IF(L180=7,25,IF(L180=8,22.5,0))))))))+IF(L180&lt;=8,0,IF(L180&lt;=16,19,IF(L180&lt;=24,13,IF(L180&lt;=32,8,0))))-IF(L180&lt;=8,0,IF(L180&lt;=16,(L180-9)*0.425,IF(L180&lt;=24,(L180-17)*0.425,IF(L180&lt;=32,(L180-25)*0.425,0)))),0)+IF(F180="EČ",IF(L180=1,204,IF(L180=2,156.24,IF(L180=3,123.84,IF(L180=4,72,IF(L180=5,66,IF(L180=6,60,IF(L180=7,54,IF(L180=8,48,0))))))))+IF(L180&lt;=8,0,IF(L180&lt;=16,40,IF(L180&lt;=24,25,0)))-IF(L180&lt;=8,0,IF(L180&lt;=16,(L180-9)*1.02,IF(L180&lt;=24,(L180-17)*1.02,0))),0)+IF(F180="EČneol",IF(L180=1,68,IF(L180=2,51.69,IF(L180=3,40.61,IF(L180=4,13,IF(L180=5,12,IF(L180=6,11,IF(L180=7,10,IF(L180=8,9,0)))))))))+IF(F180="EŽ",IF(L180=1,68,IF(L180=2,47.6,IF(L180=3,36,IF(L180=4,18,IF(L180=5,16.5,IF(L180=6,15,IF(L180=7,13.5,IF(L180=8,12,0))))))))+IF(L180&lt;=8,0,IF(L180&lt;=16,10,IF(L180&lt;=24,6,0)))-IF(L180&lt;=8,0,IF(L180&lt;=16,(L180-9)*0.34,IF(L180&lt;=24,(L180-17)*0.34,0))),0)+IF(F180="PT",IF(L180=1,68,IF(L180=2,52.08,IF(L180=3,41.28,IF(L180=4,24,IF(L180=5,22,IF(L180=6,20,IF(L180=7,18,IF(L180=8,16,0))))))))+IF(L180&lt;=8,0,IF(L180&lt;=16,13,IF(L180&lt;=24,9,IF(L180&lt;=32,4,0))))-IF(L180&lt;=8,0,IF(L180&lt;=16,(L180-9)*0.34,IF(L180&lt;=24,(L180-17)*0.34,IF(L180&lt;=32,(L180-25)*0.34,0)))),0)+IF(F180="JOŽ",IF(L180=1,85,IF(L180=2,59.5,IF(L180=3,45,IF(L180=4,32.5,IF(L180=5,30,IF(L180=6,27.5,IF(L180=7,25,IF(L180=8,22.5,0))))))))+IF(L180&lt;=8,0,IF(L180&lt;=16,19,IF(L180&lt;=24,13,0)))-IF(L180&lt;=8,0,IF(L180&lt;=16,(L180-9)*0.425,IF(L180&lt;=24,(L180-17)*0.425,0))),0)+IF(F180="JPČ",IF(L180=1,68,IF(L180=2,47.6,IF(L180=3,36,IF(L180=4,26,IF(L180=5,24,IF(L180=6,22,IF(L180=7,20,IF(L180=8,18,0))))))))+IF(L180&lt;=8,0,IF(L180&lt;=16,13,IF(L180&lt;=24,9,0)))-IF(L180&lt;=8,0,IF(L180&lt;=16,(L180-9)*0.34,IF(L180&lt;=24,(L180-17)*0.34,0))),0)+IF(F180="JEČ",IF(L180=1,34,IF(L180=2,26.04,IF(L180=3,20.6,IF(L180=4,12,IF(L180=5,11,IF(L180=6,10,IF(L180=7,9,IF(L180=8,8,0))))))))+IF(L180&lt;=8,0,IF(L180&lt;=16,6,0))-IF(L180&lt;=8,0,IF(L180&lt;=16,(L180-9)*0.17,0)),0)+IF(F180="JEOF",IF(L180=1,34,IF(L180=2,26.04,IF(L180=3,20.6,IF(L180=4,12,IF(L180=5,11,IF(L180=6,10,IF(L180=7,9,IF(L180=8,8,0))))))))+IF(L180&lt;=8,0,IF(L180&lt;=16,6,0))-IF(L180&lt;=8,0,IF(L180&lt;=16,(L180-9)*0.17,0)),0)+IF(F180="JnPČ",IF(L180=1,51,IF(L180=2,35.7,IF(L180=3,27,IF(L180=4,19.5,IF(L180=5,18,IF(L180=6,16.5,IF(L180=7,15,IF(L180=8,13.5,0))))))))+IF(L180&lt;=8,0,IF(L180&lt;=16,10,0))-IF(L180&lt;=8,0,IF(L180&lt;=16,(L180-9)*0.255,0)),0)+IF(F180="JnEČ",IF(L180=1,25.5,IF(L180=2,19.53,IF(L180=3,15.48,IF(L180=4,9,IF(L180=5,8.25,IF(L180=6,7.5,IF(L180=7,6.75,IF(L180=8,6,0))))))))+IF(L180&lt;=8,0,IF(L180&lt;=16,5,0))-IF(L180&lt;=8,0,IF(L180&lt;=16,(L180-9)*0.1275,0)),0)+IF(F180="JčPČ",IF(L180=1,21.25,IF(L180=2,14.5,IF(L180=3,11.5,IF(L180=4,7,IF(L180=5,6.5,IF(L180=6,6,IF(L180=7,5.5,IF(L180=8,5,0))))))))+IF(L180&lt;=8,0,IF(L180&lt;=16,4,0))-IF(L180&lt;=8,0,IF(L180&lt;=16,(L180-9)*0.10625,0)),0)+IF(F180="JčEČ",IF(L180=1,17,IF(L180=2,13.02,IF(L180=3,10.32,IF(L180=4,6,IF(L180=5,5.5,IF(L180=6,5,IF(L180=7,4.5,IF(L180=8,4,0))))))))+IF(L180&lt;=8,0,IF(L180&lt;=16,3,0))-IF(L180&lt;=8,0,IF(L180&lt;=16,(L180-9)*0.085,0)),0)+IF(F180="NEAK",IF(L180=1,11.48,IF(L180=2,8.79,IF(L180=3,6.97,IF(L180=4,4.05,IF(L180=5,3.71,IF(L180=6,3.38,IF(L180=7,3.04,IF(L180=8,2.7,0))))))))+IF(L180&lt;=8,0,IF(L180&lt;=16,2,IF(L180&lt;=24,1.3,0)))-IF(L180&lt;=8,0,IF(L180&lt;=16,(L180-9)*0.0574,IF(L180&lt;=24,(L180-17)*0.0574,0))),0))*IF(L180&lt;0,1,IF(OR(F180="PČ",F180="PŽ",F180="PT"),IF(J180&lt;32,J180/32,1),1))* IF(L180&lt;0,1,IF(OR(F180="EČ",F180="EŽ",F180="JOŽ",F180="JPČ",F180="NEAK"),IF(J180&lt;24,J180/24,1),1))*IF(L180&lt;0,1,IF(OR(F180="PČneol",F180="JEČ",F180="JEOF",F180="JnPČ",F180="JnEČ",F180="JčPČ",F180="JčEČ"),IF(J180&lt;16,J180/16,1),1))*IF(L180&lt;0,1,IF(F180="EČneol",IF(J180&lt;8,J180/8,1),1))</f>
        <v>0</v>
      </c>
      <c r="O180" s="9">
        <f t="shared" ref="O180:O184" si="46">IF(F180="OŽ",N180,IF(H180="Ne",IF(J180*0.3&lt;J180-L180,N180,0),IF(J180*0.1&lt;J180-L180,N180,0)))</f>
        <v>0</v>
      </c>
      <c r="P180" s="4">
        <f t="shared" ref="P180:P184" si="47">IF(O180=0,0,IF(F180="OŽ",IF(L180&gt;35,0,IF(J180&gt;35,(36-L180)*1.836,((36-L180)-(36-J180))*1.836)),0)+IF(F180="PČ",IF(L180&gt;31,0,IF(J180&gt;31,(32-L180)*1.347,((32-L180)-(32-J180))*1.347)),0)+ IF(F180="PČneol",IF(L180&gt;15,0,IF(J180&gt;15,(16-L180)*0.255,((16-L180)-(16-J180))*0.255)),0)+IF(F180="PŽ",IF(L180&gt;31,0,IF(J180&gt;31,(32-L180)*0.255,((32-L180)-(32-J180))*0.255)),0)+IF(F180="EČ",IF(L180&gt;23,0,IF(J180&gt;23,(24-L180)*0.612,((24-L180)-(24-J180))*0.612)),0)+IF(F180="EČneol",IF(L180&gt;7,0,IF(J180&gt;7,(8-L180)*0.204,((8-L180)-(8-J180))*0.204)),0)+IF(F180="EŽ",IF(L180&gt;23,0,IF(J180&gt;23,(24-L180)*0.204,((24-L180)-(24-J180))*0.204)),0)+IF(F180="PT",IF(L180&gt;31,0,IF(J180&gt;31,(32-L180)*0.204,((32-L180)-(32-J180))*0.204)),0)+IF(F180="JOŽ",IF(L180&gt;23,0,IF(J180&gt;23,(24-L180)*0.255,((24-L180)-(24-J180))*0.255)),0)+IF(F180="JPČ",IF(L180&gt;23,0,IF(J180&gt;23,(24-L180)*0.204,((24-L180)-(24-J180))*0.204)),0)+IF(F180="JEČ",IF(L180&gt;15,0,IF(J180&gt;15,(16-L180)*0.102,((16-L180)-(16-J180))*0.102)),0)+IF(F180="JEOF",IF(L180&gt;15,0,IF(J180&gt;15,(16-L180)*0.102,((16-L180)-(16-J180))*0.102)),0)+IF(F180="JnPČ",IF(L180&gt;15,0,IF(J180&gt;15,(16-L180)*0.153,((16-L180)-(16-J180))*0.153)),0)+IF(F180="JnEČ",IF(L180&gt;15,0,IF(J180&gt;15,(16-L180)*0.0765,((16-L180)-(16-J180))*0.0765)),0)+IF(F180="JčPČ",IF(L180&gt;15,0,IF(J180&gt;15,(16-L180)*0.06375,((16-L180)-(16-J180))*0.06375)),0)+IF(F180="JčEČ",IF(L180&gt;15,0,IF(J180&gt;15,(16-L180)*0.051,((16-L180)-(16-J180))*0.051)),0)+IF(F180="NEAK",IF(L180&gt;23,0,IF(J180&gt;23,(24-L180)*0.03444,((24-L180)-(24-J180))*0.03444)),0))</f>
        <v>0</v>
      </c>
      <c r="Q180" s="11">
        <f t="shared" ref="Q180:Q184" si="48">IF(ISERROR(P180*100/N180),0,(P180*100/N180))</f>
        <v>0</v>
      </c>
      <c r="R180" s="10">
        <f t="shared" ref="R180:R184" si="49">IF(Q180&lt;=30,O180+P180,O180+O180*0.3)*IF(G180=1,0.4,IF(G180=2,0.75,IF(G180="1 (kas 4 m. 1 k. nerengiamos)",0.52,1)))*IF(D180="olimpinė",1,IF(M180="Ne",0.5,1))*IF(OR(A$5="Lietuvos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federacija"),IF(OR(J180&lt;8,K180&lt;16),0,1),1)*E180*IF(I180&lt;=1,1,1/I180)*IF(OR(A$5="Lietuvos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81" spans="1:18">
      <c r="A181" s="62">
        <v>7</v>
      </c>
      <c r="B181" s="62"/>
      <c r="C181" s="1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3">
        <f t="shared" si="45"/>
        <v>0</v>
      </c>
      <c r="O181" s="9">
        <f t="shared" si="46"/>
        <v>0</v>
      </c>
      <c r="P181" s="4">
        <f t="shared" si="47"/>
        <v>0</v>
      </c>
      <c r="Q181" s="11">
        <f t="shared" si="48"/>
        <v>0</v>
      </c>
      <c r="R181" s="10">
        <f t="shared" si="49"/>
        <v>0</v>
      </c>
    </row>
    <row r="182" spans="1:18">
      <c r="A182" s="62">
        <v>8</v>
      </c>
      <c r="B182" s="62"/>
      <c r="C182" s="1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3">
        <f t="shared" si="45"/>
        <v>0</v>
      </c>
      <c r="O182" s="9">
        <f t="shared" si="46"/>
        <v>0</v>
      </c>
      <c r="P182" s="4">
        <f t="shared" si="47"/>
        <v>0</v>
      </c>
      <c r="Q182" s="11">
        <f t="shared" si="48"/>
        <v>0</v>
      </c>
      <c r="R182" s="10">
        <f t="shared" si="49"/>
        <v>0</v>
      </c>
    </row>
    <row r="183" spans="1:18">
      <c r="A183" s="62">
        <v>9</v>
      </c>
      <c r="B183" s="62"/>
      <c r="C183" s="1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3">
        <f t="shared" si="45"/>
        <v>0</v>
      </c>
      <c r="O183" s="9">
        <f t="shared" si="46"/>
        <v>0</v>
      </c>
      <c r="P183" s="4">
        <f t="shared" si="47"/>
        <v>0</v>
      </c>
      <c r="Q183" s="11">
        <f t="shared" si="48"/>
        <v>0</v>
      </c>
      <c r="R183" s="10">
        <f t="shared" si="49"/>
        <v>0</v>
      </c>
    </row>
    <row r="184" spans="1:18">
      <c r="A184" s="62">
        <v>10</v>
      </c>
      <c r="B184" s="62"/>
      <c r="C184" s="1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3">
        <f t="shared" si="45"/>
        <v>0</v>
      </c>
      <c r="O184" s="9">
        <f t="shared" si="46"/>
        <v>0</v>
      </c>
      <c r="P184" s="4">
        <f t="shared" si="47"/>
        <v>0</v>
      </c>
      <c r="Q184" s="11">
        <f t="shared" si="48"/>
        <v>0</v>
      </c>
      <c r="R184" s="10">
        <f t="shared" si="49"/>
        <v>0</v>
      </c>
    </row>
    <row r="185" spans="1:18">
      <c r="A185" s="79" t="s">
        <v>35</v>
      </c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1"/>
      <c r="R185" s="10">
        <f>SUM(R175:R184)</f>
        <v>197.63</v>
      </c>
    </row>
    <row r="186" spans="1:18" ht="15.75">
      <c r="A186" s="24" t="s">
        <v>36</v>
      </c>
      <c r="B186" s="24" t="s">
        <v>81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6"/>
    </row>
    <row r="187" spans="1:18">
      <c r="A187" s="49" t="s">
        <v>44</v>
      </c>
      <c r="B187" s="49"/>
      <c r="C187" s="49"/>
      <c r="D187" s="49"/>
      <c r="E187" s="49"/>
      <c r="F187" s="49"/>
      <c r="G187" s="49"/>
      <c r="H187" s="49"/>
      <c r="I187" s="49"/>
      <c r="J187" s="15"/>
      <c r="K187" s="15"/>
      <c r="L187" s="15"/>
      <c r="M187" s="15"/>
      <c r="N187" s="15"/>
      <c r="O187" s="15"/>
      <c r="P187" s="15"/>
      <c r="Q187" s="15"/>
      <c r="R187" s="16"/>
    </row>
    <row r="188" spans="1:18" s="8" customFormat="1">
      <c r="A188" s="49"/>
      <c r="B188" s="49"/>
      <c r="C188" s="49"/>
      <c r="D188" s="49"/>
      <c r="E188" s="49"/>
      <c r="F188" s="49"/>
      <c r="G188" s="49"/>
      <c r="H188" s="49"/>
      <c r="I188" s="49"/>
      <c r="J188" s="15"/>
      <c r="K188" s="15"/>
      <c r="L188" s="15"/>
      <c r="M188" s="15"/>
      <c r="N188" s="15"/>
      <c r="O188" s="15"/>
      <c r="P188" s="15"/>
      <c r="Q188" s="15"/>
      <c r="R188" s="16"/>
    </row>
    <row r="189" spans="1:18">
      <c r="A189" s="75" t="s">
        <v>82</v>
      </c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58"/>
      <c r="R189" s="8"/>
    </row>
    <row r="190" spans="1:18" ht="18">
      <c r="A190" s="77" t="s">
        <v>27</v>
      </c>
      <c r="B190" s="78"/>
      <c r="C190" s="78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8"/>
      <c r="R190" s="8"/>
    </row>
    <row r="191" spans="1:18">
      <c r="A191" s="75" t="s">
        <v>83</v>
      </c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58"/>
      <c r="R191" s="8"/>
    </row>
    <row r="192" spans="1:18" ht="30">
      <c r="A192" s="62">
        <v>1</v>
      </c>
      <c r="B192" s="62" t="s">
        <v>64</v>
      </c>
      <c r="C192" s="12" t="s">
        <v>29</v>
      </c>
      <c r="D192" s="62" t="s">
        <v>50</v>
      </c>
      <c r="E192" s="62">
        <v>1</v>
      </c>
      <c r="F192" s="62" t="s">
        <v>31</v>
      </c>
      <c r="G192" s="62">
        <v>2</v>
      </c>
      <c r="H192" s="62" t="s">
        <v>32</v>
      </c>
      <c r="I192" s="62"/>
      <c r="J192" s="62">
        <v>32</v>
      </c>
      <c r="K192" s="62"/>
      <c r="L192" s="62">
        <v>17</v>
      </c>
      <c r="M192" s="62"/>
      <c r="N192" s="3">
        <v>25</v>
      </c>
      <c r="O192" s="9">
        <v>25</v>
      </c>
      <c r="P192" s="4">
        <v>4.28</v>
      </c>
      <c r="Q192" s="11">
        <v>17.14</v>
      </c>
      <c r="R192" s="10">
        <v>0</v>
      </c>
    </row>
    <row r="193" spans="1:18" ht="30">
      <c r="A193" s="62">
        <v>2</v>
      </c>
      <c r="B193" s="62" t="s">
        <v>28</v>
      </c>
      <c r="C193" s="12" t="s">
        <v>29</v>
      </c>
      <c r="D193" s="62" t="s">
        <v>30</v>
      </c>
      <c r="E193" s="62">
        <v>1</v>
      </c>
      <c r="F193" s="62" t="s">
        <v>31</v>
      </c>
      <c r="G193" s="62">
        <v>2</v>
      </c>
      <c r="H193" s="62" t="s">
        <v>32</v>
      </c>
      <c r="I193" s="62"/>
      <c r="J193" s="62">
        <v>28</v>
      </c>
      <c r="K193" s="62"/>
      <c r="L193" s="62">
        <v>9</v>
      </c>
      <c r="M193" s="62"/>
      <c r="N193" s="3">
        <v>40</v>
      </c>
      <c r="O193" s="9">
        <v>40</v>
      </c>
      <c r="P193" s="4">
        <v>9.18</v>
      </c>
      <c r="Q193" s="11">
        <v>22.95</v>
      </c>
      <c r="R193" s="10">
        <v>36.89</v>
      </c>
    </row>
    <row r="194" spans="1:18" ht="30">
      <c r="A194" s="62">
        <v>3</v>
      </c>
      <c r="B194" s="62" t="s">
        <v>80</v>
      </c>
      <c r="C194" s="12" t="s">
        <v>29</v>
      </c>
      <c r="D194" s="62" t="s">
        <v>50</v>
      </c>
      <c r="E194" s="62">
        <v>1</v>
      </c>
      <c r="F194" s="62" t="s">
        <v>31</v>
      </c>
      <c r="G194" s="62">
        <v>2</v>
      </c>
      <c r="H194" s="62" t="s">
        <v>32</v>
      </c>
      <c r="I194" s="62"/>
      <c r="J194" s="62">
        <v>32</v>
      </c>
      <c r="K194" s="62"/>
      <c r="L194" s="62">
        <v>5</v>
      </c>
      <c r="M194" s="62"/>
      <c r="N194" s="3">
        <v>66</v>
      </c>
      <c r="O194" s="9">
        <v>66</v>
      </c>
      <c r="P194" s="4">
        <v>11.63</v>
      </c>
      <c r="Q194" s="11">
        <v>17.62</v>
      </c>
      <c r="R194" s="10">
        <v>0</v>
      </c>
    </row>
    <row r="195" spans="1:18">
      <c r="A195" s="62">
        <v>4</v>
      </c>
      <c r="B195" s="62" t="s">
        <v>63</v>
      </c>
      <c r="C195" s="12" t="s">
        <v>29</v>
      </c>
      <c r="D195" s="62" t="s">
        <v>30</v>
      </c>
      <c r="E195" s="62">
        <v>1</v>
      </c>
      <c r="F195" s="62" t="s">
        <v>31</v>
      </c>
      <c r="G195" s="62">
        <v>2</v>
      </c>
      <c r="H195" s="62" t="s">
        <v>32</v>
      </c>
      <c r="I195" s="62"/>
      <c r="J195" s="62">
        <v>32</v>
      </c>
      <c r="K195" s="62"/>
      <c r="L195" s="62">
        <v>17</v>
      </c>
      <c r="M195" s="62"/>
      <c r="N195" s="3">
        <v>25</v>
      </c>
      <c r="O195" s="9">
        <v>25</v>
      </c>
      <c r="P195" s="4">
        <v>4.28</v>
      </c>
      <c r="Q195" s="11">
        <v>17.14</v>
      </c>
      <c r="R195" s="10">
        <v>21.96</v>
      </c>
    </row>
    <row r="196" spans="1:18" ht="30">
      <c r="A196" s="62">
        <v>5</v>
      </c>
      <c r="B196" s="62" t="s">
        <v>41</v>
      </c>
      <c r="C196" s="12" t="s">
        <v>29</v>
      </c>
      <c r="D196" s="62" t="s">
        <v>50</v>
      </c>
      <c r="E196" s="62">
        <v>1</v>
      </c>
      <c r="F196" s="62" t="s">
        <v>31</v>
      </c>
      <c r="G196" s="62">
        <v>2</v>
      </c>
      <c r="H196" s="62" t="s">
        <v>32</v>
      </c>
      <c r="I196" s="62"/>
      <c r="J196" s="62">
        <v>32</v>
      </c>
      <c r="K196" s="62"/>
      <c r="L196" s="62">
        <v>17</v>
      </c>
      <c r="M196" s="62"/>
      <c r="N196" s="3">
        <v>25</v>
      </c>
      <c r="O196" s="9">
        <v>25</v>
      </c>
      <c r="P196" s="4">
        <v>4.28</v>
      </c>
      <c r="Q196" s="11">
        <v>17.14</v>
      </c>
      <c r="R196" s="10">
        <v>0</v>
      </c>
    </row>
    <row r="197" spans="1:18">
      <c r="A197" s="62">
        <v>6</v>
      </c>
      <c r="B197" s="62"/>
      <c r="C197" s="1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3">
        <v>0</v>
      </c>
      <c r="O197" s="9">
        <v>0</v>
      </c>
      <c r="P197" s="4">
        <v>0</v>
      </c>
      <c r="Q197" s="11">
        <v>0</v>
      </c>
      <c r="R197" s="10">
        <v>0</v>
      </c>
    </row>
    <row r="198" spans="1:18">
      <c r="A198" s="62">
        <v>7</v>
      </c>
      <c r="B198" s="62"/>
      <c r="C198" s="1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3">
        <f t="shared" ref="N198:N201" si="50">(IF(F198="OŽ",IF(L198=1,550.8,IF(L198=2,426.38,IF(L198=3,342.14,IF(L198=4,181.44,IF(L198=5,168.48,IF(L198=6,155.52,IF(L198=7,148.5,IF(L198=8,144,0))))))))+IF(L198&lt;=8,0,IF(L198&lt;=16,137.7,IF(L198&lt;=24,108,IF(L198&lt;=32,80.1,IF(L198&lt;=36,52.2,0)))))-IF(L198&lt;=8,0,IF(L198&lt;=16,(L198-9)*2.754,IF(L198&lt;=24,(L198-17)* 2.754,IF(L198&lt;=32,(L198-25)* 2.754,IF(L198&lt;=36,(L198-33)*2.754,0))))),0)+IF(F198="PČ",IF(L198=1,449,IF(L198=2,314.6,IF(L198=3,238,IF(L198=4,172,IF(L198=5,159,IF(L198=6,145,IF(L198=7,132,IF(L198=8,119,0))))))))+IF(L198&lt;=8,0,IF(L198&lt;=16,88,IF(L198&lt;=24,55,IF(L198&lt;=32,22,0))))-IF(L198&lt;=8,0,IF(L198&lt;=16,(L198-9)*2.245,IF(L198&lt;=24,(L198-17)*2.245,IF(L198&lt;=32,(L198-25)*2.245,0)))),0)+IF(F198="PČneol",IF(L198=1,85,IF(L198=2,64.61,IF(L198=3,50.76,IF(L198=4,16.25,IF(L198=5,15,IF(L198=6,13.75,IF(L198=7,12.5,IF(L198=8,11.25,0))))))))+IF(L198&lt;=8,0,IF(L198&lt;=16,9,0))-IF(L198&lt;=8,0,IF(L198&lt;=16,(L198-9)*0.425,0)),0)+IF(F198="PŽ",IF(L198=1,85,IF(L198=2,59.5,IF(L198=3,45,IF(L198=4,32.5,IF(L198=5,30,IF(L198=6,27.5,IF(L198=7,25,IF(L198=8,22.5,0))))))))+IF(L198&lt;=8,0,IF(L198&lt;=16,19,IF(L198&lt;=24,13,IF(L198&lt;=32,8,0))))-IF(L198&lt;=8,0,IF(L198&lt;=16,(L198-9)*0.425,IF(L198&lt;=24,(L198-17)*0.425,IF(L198&lt;=32,(L198-25)*0.425,0)))),0)+IF(F198="EČ",IF(L198=1,204,IF(L198=2,156.24,IF(L198=3,123.84,IF(L198=4,72,IF(L198=5,66,IF(L198=6,60,IF(L198=7,54,IF(L198=8,48,0))))))))+IF(L198&lt;=8,0,IF(L198&lt;=16,40,IF(L198&lt;=24,25,0)))-IF(L198&lt;=8,0,IF(L198&lt;=16,(L198-9)*1.02,IF(L198&lt;=24,(L198-17)*1.02,0))),0)+IF(F198="EČneol",IF(L198=1,68,IF(L198=2,51.69,IF(L198=3,40.61,IF(L198=4,13,IF(L198=5,12,IF(L198=6,11,IF(L198=7,10,IF(L198=8,9,0)))))))))+IF(F198="EŽ",IF(L198=1,68,IF(L198=2,47.6,IF(L198=3,36,IF(L198=4,18,IF(L198=5,16.5,IF(L198=6,15,IF(L198=7,13.5,IF(L198=8,12,0))))))))+IF(L198&lt;=8,0,IF(L198&lt;=16,10,IF(L198&lt;=24,6,0)))-IF(L198&lt;=8,0,IF(L198&lt;=16,(L198-9)*0.34,IF(L198&lt;=24,(L198-17)*0.34,0))),0)+IF(F198="PT",IF(L198=1,68,IF(L198=2,52.08,IF(L198=3,41.28,IF(L198=4,24,IF(L198=5,22,IF(L198=6,20,IF(L198=7,18,IF(L198=8,16,0))))))))+IF(L198&lt;=8,0,IF(L198&lt;=16,13,IF(L198&lt;=24,9,IF(L198&lt;=32,4,0))))-IF(L198&lt;=8,0,IF(L198&lt;=16,(L198-9)*0.34,IF(L198&lt;=24,(L198-17)*0.34,IF(L198&lt;=32,(L198-25)*0.34,0)))),0)+IF(F198="JOŽ",IF(L198=1,85,IF(L198=2,59.5,IF(L198=3,45,IF(L198=4,32.5,IF(L198=5,30,IF(L198=6,27.5,IF(L198=7,25,IF(L198=8,22.5,0))))))))+IF(L198&lt;=8,0,IF(L198&lt;=16,19,IF(L198&lt;=24,13,0)))-IF(L198&lt;=8,0,IF(L198&lt;=16,(L198-9)*0.425,IF(L198&lt;=24,(L198-17)*0.425,0))),0)+IF(F198="JPČ",IF(L198=1,68,IF(L198=2,47.6,IF(L198=3,36,IF(L198=4,26,IF(L198=5,24,IF(L198=6,22,IF(L198=7,20,IF(L198=8,18,0))))))))+IF(L198&lt;=8,0,IF(L198&lt;=16,13,IF(L198&lt;=24,9,0)))-IF(L198&lt;=8,0,IF(L198&lt;=16,(L198-9)*0.34,IF(L198&lt;=24,(L198-17)*0.34,0))),0)+IF(F198="JEČ",IF(L198=1,34,IF(L198=2,26.04,IF(L198=3,20.6,IF(L198=4,12,IF(L198=5,11,IF(L198=6,10,IF(L198=7,9,IF(L198=8,8,0))))))))+IF(L198&lt;=8,0,IF(L198&lt;=16,6,0))-IF(L198&lt;=8,0,IF(L198&lt;=16,(L198-9)*0.17,0)),0)+IF(F198="JEOF",IF(L198=1,34,IF(L198=2,26.04,IF(L198=3,20.6,IF(L198=4,12,IF(L198=5,11,IF(L198=6,10,IF(L198=7,9,IF(L198=8,8,0))))))))+IF(L198&lt;=8,0,IF(L198&lt;=16,6,0))-IF(L198&lt;=8,0,IF(L198&lt;=16,(L198-9)*0.17,0)),0)+IF(F198="JnPČ",IF(L198=1,51,IF(L198=2,35.7,IF(L198=3,27,IF(L198=4,19.5,IF(L198=5,18,IF(L198=6,16.5,IF(L198=7,15,IF(L198=8,13.5,0))))))))+IF(L198&lt;=8,0,IF(L198&lt;=16,10,0))-IF(L198&lt;=8,0,IF(L198&lt;=16,(L198-9)*0.255,0)),0)+IF(F198="JnEČ",IF(L198=1,25.5,IF(L198=2,19.53,IF(L198=3,15.48,IF(L198=4,9,IF(L198=5,8.25,IF(L198=6,7.5,IF(L198=7,6.75,IF(L198=8,6,0))))))))+IF(L198&lt;=8,0,IF(L198&lt;=16,5,0))-IF(L198&lt;=8,0,IF(L198&lt;=16,(L198-9)*0.1275,0)),0)+IF(F198="JčPČ",IF(L198=1,21.25,IF(L198=2,14.5,IF(L198=3,11.5,IF(L198=4,7,IF(L198=5,6.5,IF(L198=6,6,IF(L198=7,5.5,IF(L198=8,5,0))))))))+IF(L198&lt;=8,0,IF(L198&lt;=16,4,0))-IF(L198&lt;=8,0,IF(L198&lt;=16,(L198-9)*0.10625,0)),0)+IF(F198="JčEČ",IF(L198=1,17,IF(L198=2,13.02,IF(L198=3,10.32,IF(L198=4,6,IF(L198=5,5.5,IF(L198=6,5,IF(L198=7,4.5,IF(L198=8,4,0))))))))+IF(L198&lt;=8,0,IF(L198&lt;=16,3,0))-IF(L198&lt;=8,0,IF(L198&lt;=16,(L198-9)*0.085,0)),0)+IF(F198="NEAK",IF(L198=1,11.48,IF(L198=2,8.79,IF(L198=3,6.97,IF(L198=4,4.05,IF(L198=5,3.71,IF(L198=6,3.38,IF(L198=7,3.04,IF(L198=8,2.7,0))))))))+IF(L198&lt;=8,0,IF(L198&lt;=16,2,IF(L198&lt;=24,1.3,0)))-IF(L198&lt;=8,0,IF(L198&lt;=16,(L198-9)*0.0574,IF(L198&lt;=24,(L198-17)*0.0574,0))),0))*IF(L198&lt;0,1,IF(OR(F198="PČ",F198="PŽ",F198="PT"),IF(J198&lt;32,J198/32,1),1))* IF(L198&lt;0,1,IF(OR(F198="EČ",F198="EŽ",F198="JOŽ",F198="JPČ",F198="NEAK"),IF(J198&lt;24,J198/24,1),1))*IF(L198&lt;0,1,IF(OR(F198="PČneol",F198="JEČ",F198="JEOF",F198="JnPČ",F198="JnEČ",F198="JčPČ",F198="JčEČ"),IF(J198&lt;16,J198/16,1),1))*IF(L198&lt;0,1,IF(F198="EČneol",IF(J198&lt;8,J198/8,1),1))</f>
        <v>0</v>
      </c>
      <c r="O198" s="9">
        <f t="shared" ref="O198:O201" si="51">IF(F198="OŽ",N198,IF(H198="Ne",IF(J198*0.3&lt;J198-L198,N198,0),IF(J198*0.1&lt;J198-L198,N198,0)))</f>
        <v>0</v>
      </c>
      <c r="P198" s="4">
        <f t="shared" ref="P198:P201" si="52">IF(O198=0,0,IF(F198="OŽ",IF(L198&gt;35,0,IF(J198&gt;35,(36-L198)*1.836,((36-L198)-(36-J198))*1.836)),0)+IF(F198="PČ",IF(L198&gt;31,0,IF(J198&gt;31,(32-L198)*1.347,((32-L198)-(32-J198))*1.347)),0)+ IF(F198="PČneol",IF(L198&gt;15,0,IF(J198&gt;15,(16-L198)*0.255,((16-L198)-(16-J198))*0.255)),0)+IF(F198="PŽ",IF(L198&gt;31,0,IF(J198&gt;31,(32-L198)*0.255,((32-L198)-(32-J198))*0.255)),0)+IF(F198="EČ",IF(L198&gt;23,0,IF(J198&gt;23,(24-L198)*0.612,((24-L198)-(24-J198))*0.612)),0)+IF(F198="EČneol",IF(L198&gt;7,0,IF(J198&gt;7,(8-L198)*0.204,((8-L198)-(8-J198))*0.204)),0)+IF(F198="EŽ",IF(L198&gt;23,0,IF(J198&gt;23,(24-L198)*0.204,((24-L198)-(24-J198))*0.204)),0)+IF(F198="PT",IF(L198&gt;31,0,IF(J198&gt;31,(32-L198)*0.204,((32-L198)-(32-J198))*0.204)),0)+IF(F198="JOŽ",IF(L198&gt;23,0,IF(J198&gt;23,(24-L198)*0.255,((24-L198)-(24-J198))*0.255)),0)+IF(F198="JPČ",IF(L198&gt;23,0,IF(J198&gt;23,(24-L198)*0.204,((24-L198)-(24-J198))*0.204)),0)+IF(F198="JEČ",IF(L198&gt;15,0,IF(J198&gt;15,(16-L198)*0.102,((16-L198)-(16-J198))*0.102)),0)+IF(F198="JEOF",IF(L198&gt;15,0,IF(J198&gt;15,(16-L198)*0.102,((16-L198)-(16-J198))*0.102)),0)+IF(F198="JnPČ",IF(L198&gt;15,0,IF(J198&gt;15,(16-L198)*0.153,((16-L198)-(16-J198))*0.153)),0)+IF(F198="JnEČ",IF(L198&gt;15,0,IF(J198&gt;15,(16-L198)*0.0765,((16-L198)-(16-J198))*0.0765)),0)+IF(F198="JčPČ",IF(L198&gt;15,0,IF(J198&gt;15,(16-L198)*0.06375,((16-L198)-(16-J198))*0.06375)),0)+IF(F198="JčEČ",IF(L198&gt;15,0,IF(J198&gt;15,(16-L198)*0.051,((16-L198)-(16-J198))*0.051)),0)+IF(F198="NEAK",IF(L198&gt;23,0,IF(J198&gt;23,(24-L198)*0.03444,((24-L198)-(24-J198))*0.03444)),0))</f>
        <v>0</v>
      </c>
      <c r="Q198" s="11">
        <f t="shared" ref="Q198:Q201" si="53">IF(ISERROR(P198*100/N198),0,(P198*100/N198))</f>
        <v>0</v>
      </c>
      <c r="R198" s="10">
        <f t="shared" ref="R198:R201" si="54">IF(Q198&lt;=30,O198+P198,O198+O198*0.3)*IF(G198=1,0.4,IF(G198=2,0.75,IF(G198="1 (kas 4 m. 1 k. nerengiamos)",0.52,1)))*IF(D198="olimpinė",1,IF(M198="Ne",0.5,1))*IF(OR(A$5="Lietuvos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federacija"),IF(OR(J198&lt;8,K198&lt;16),0,1),1)*E198*IF(I198&lt;=1,1,1/I198)*IF(OR(A$5="Lietuvos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99" spans="1:18">
      <c r="A199" s="62">
        <v>8</v>
      </c>
      <c r="B199" s="62"/>
      <c r="C199" s="1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3">
        <f t="shared" si="50"/>
        <v>0</v>
      </c>
      <c r="O199" s="9">
        <f t="shared" si="51"/>
        <v>0</v>
      </c>
      <c r="P199" s="4">
        <f t="shared" si="52"/>
        <v>0</v>
      </c>
      <c r="Q199" s="11">
        <f t="shared" si="53"/>
        <v>0</v>
      </c>
      <c r="R199" s="10">
        <f t="shared" si="54"/>
        <v>0</v>
      </c>
    </row>
    <row r="200" spans="1:18">
      <c r="A200" s="62">
        <v>9</v>
      </c>
      <c r="B200" s="62"/>
      <c r="C200" s="1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3">
        <f t="shared" si="50"/>
        <v>0</v>
      </c>
      <c r="O200" s="9">
        <f t="shared" si="51"/>
        <v>0</v>
      </c>
      <c r="P200" s="4">
        <f t="shared" si="52"/>
        <v>0</v>
      </c>
      <c r="Q200" s="11">
        <f t="shared" si="53"/>
        <v>0</v>
      </c>
      <c r="R200" s="10">
        <f t="shared" si="54"/>
        <v>0</v>
      </c>
    </row>
    <row r="201" spans="1:18">
      <c r="A201" s="62">
        <v>10</v>
      </c>
      <c r="B201" s="62"/>
      <c r="C201" s="1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3">
        <f t="shared" si="50"/>
        <v>0</v>
      </c>
      <c r="O201" s="9">
        <f t="shared" si="51"/>
        <v>0</v>
      </c>
      <c r="P201" s="4">
        <f t="shared" si="52"/>
        <v>0</v>
      </c>
      <c r="Q201" s="11">
        <f t="shared" si="53"/>
        <v>0</v>
      </c>
      <c r="R201" s="10">
        <f t="shared" si="54"/>
        <v>0</v>
      </c>
    </row>
    <row r="202" spans="1:18">
      <c r="A202" s="79" t="s">
        <v>35</v>
      </c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1"/>
      <c r="R202" s="10">
        <f>SUM(R192:R201)</f>
        <v>58.85</v>
      </c>
    </row>
    <row r="203" spans="1:18" ht="15.75">
      <c r="A203" s="24" t="s">
        <v>36</v>
      </c>
      <c r="B203" s="24" t="s">
        <v>84</v>
      </c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6"/>
    </row>
    <row r="204" spans="1:18">
      <c r="A204" s="49" t="s">
        <v>44</v>
      </c>
      <c r="B204" s="49"/>
      <c r="C204" s="49"/>
      <c r="D204" s="49"/>
      <c r="E204" s="49"/>
      <c r="F204" s="49"/>
      <c r="G204" s="49"/>
      <c r="H204" s="49"/>
      <c r="I204" s="49"/>
      <c r="J204" s="15"/>
      <c r="K204" s="15"/>
      <c r="L204" s="15"/>
      <c r="M204" s="15"/>
      <c r="N204" s="15"/>
      <c r="O204" s="15"/>
      <c r="P204" s="15"/>
      <c r="Q204" s="15"/>
      <c r="R204" s="16"/>
    </row>
    <row r="205" spans="1:18" s="8" customFormat="1">
      <c r="A205" s="49"/>
      <c r="B205" s="49"/>
      <c r="C205" s="49"/>
      <c r="D205" s="49"/>
      <c r="E205" s="49"/>
      <c r="F205" s="49"/>
      <c r="G205" s="49"/>
      <c r="H205" s="49"/>
      <c r="I205" s="49"/>
      <c r="J205" s="15"/>
      <c r="K205" s="15"/>
      <c r="L205" s="15"/>
      <c r="M205" s="15"/>
      <c r="N205" s="15"/>
      <c r="O205" s="15"/>
      <c r="P205" s="15"/>
      <c r="Q205" s="15"/>
      <c r="R205" s="16"/>
    </row>
    <row r="206" spans="1:18" ht="13.9" customHeight="1">
      <c r="A206" s="75" t="s">
        <v>85</v>
      </c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58"/>
      <c r="R206" s="8"/>
    </row>
    <row r="207" spans="1:18" ht="15.6" customHeight="1">
      <c r="A207" s="77" t="s">
        <v>27</v>
      </c>
      <c r="B207" s="78"/>
      <c r="C207" s="78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8"/>
      <c r="R207" s="8"/>
    </row>
    <row r="208" spans="1:18" ht="13.9" customHeight="1">
      <c r="A208" s="75" t="s">
        <v>86</v>
      </c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58"/>
      <c r="R208" s="8"/>
    </row>
    <row r="209" spans="1:18">
      <c r="A209" s="62">
        <v>1</v>
      </c>
      <c r="B209" s="62" t="s">
        <v>87</v>
      </c>
      <c r="C209" s="12" t="s">
        <v>29</v>
      </c>
      <c r="D209" s="62" t="s">
        <v>30</v>
      </c>
      <c r="E209" s="62">
        <v>1</v>
      </c>
      <c r="F209" s="62" t="s">
        <v>31</v>
      </c>
      <c r="G209" s="62">
        <v>2</v>
      </c>
      <c r="H209" s="62" t="s">
        <v>32</v>
      </c>
      <c r="I209" s="62"/>
      <c r="J209" s="62">
        <v>28</v>
      </c>
      <c r="K209" s="62"/>
      <c r="L209" s="62">
        <v>17</v>
      </c>
      <c r="M209" s="62" t="s">
        <v>42</v>
      </c>
      <c r="N209" s="3">
        <v>25</v>
      </c>
      <c r="O209" s="9">
        <v>25</v>
      </c>
      <c r="P209" s="4">
        <v>4.28</v>
      </c>
      <c r="Q209" s="11">
        <v>17.14</v>
      </c>
      <c r="R209" s="10">
        <v>21.96</v>
      </c>
    </row>
    <row r="210" spans="1:18" ht="30">
      <c r="A210" s="62">
        <v>2</v>
      </c>
      <c r="B210" s="62" t="s">
        <v>28</v>
      </c>
      <c r="C210" s="12" t="s">
        <v>29</v>
      </c>
      <c r="D210" s="62" t="s">
        <v>50</v>
      </c>
      <c r="E210" s="62">
        <v>1</v>
      </c>
      <c r="F210" s="62" t="s">
        <v>31</v>
      </c>
      <c r="G210" s="62">
        <v>2</v>
      </c>
      <c r="H210" s="62" t="s">
        <v>32</v>
      </c>
      <c r="I210" s="62"/>
      <c r="J210" s="62">
        <v>25</v>
      </c>
      <c r="K210" s="62"/>
      <c r="L210" s="62">
        <v>9</v>
      </c>
      <c r="M210" s="62" t="s">
        <v>42</v>
      </c>
      <c r="N210" s="3">
        <v>40</v>
      </c>
      <c r="O210" s="9">
        <v>40</v>
      </c>
      <c r="P210" s="4">
        <v>9.18</v>
      </c>
      <c r="Q210" s="11">
        <v>22.95</v>
      </c>
      <c r="R210" s="10">
        <v>0</v>
      </c>
    </row>
    <row r="211" spans="1:18">
      <c r="A211" s="62">
        <v>3</v>
      </c>
      <c r="B211" s="62" t="s">
        <v>80</v>
      </c>
      <c r="C211" s="12" t="s">
        <v>29</v>
      </c>
      <c r="D211" s="62" t="s">
        <v>30</v>
      </c>
      <c r="E211" s="62">
        <v>1</v>
      </c>
      <c r="F211" s="62" t="s">
        <v>31</v>
      </c>
      <c r="G211" s="62">
        <v>2</v>
      </c>
      <c r="H211" s="62" t="s">
        <v>32</v>
      </c>
      <c r="I211" s="62"/>
      <c r="J211" s="62">
        <v>32</v>
      </c>
      <c r="K211" s="62"/>
      <c r="L211" s="62">
        <v>5</v>
      </c>
      <c r="M211" s="62" t="s">
        <v>42</v>
      </c>
      <c r="N211" s="3">
        <v>66</v>
      </c>
      <c r="O211" s="9">
        <v>66</v>
      </c>
      <c r="P211" s="4">
        <v>11.63</v>
      </c>
      <c r="Q211" s="11">
        <v>17.62</v>
      </c>
      <c r="R211" s="10">
        <v>58.22</v>
      </c>
    </row>
    <row r="212" spans="1:18">
      <c r="A212" s="62">
        <v>4</v>
      </c>
      <c r="B212" s="62"/>
      <c r="C212" s="1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3">
        <v>0</v>
      </c>
      <c r="O212" s="9">
        <v>0</v>
      </c>
      <c r="P212" s="4">
        <v>0</v>
      </c>
      <c r="Q212" s="11">
        <v>0</v>
      </c>
      <c r="R212" s="10">
        <v>0</v>
      </c>
    </row>
    <row r="213" spans="1:18">
      <c r="A213" s="62">
        <v>5</v>
      </c>
      <c r="B213" s="62"/>
      <c r="C213" s="1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3">
        <v>0</v>
      </c>
      <c r="O213" s="9">
        <v>0</v>
      </c>
      <c r="P213" s="4">
        <v>0</v>
      </c>
      <c r="Q213" s="11">
        <v>0</v>
      </c>
      <c r="R213" s="10">
        <v>0</v>
      </c>
    </row>
    <row r="214" spans="1:18">
      <c r="A214" s="62">
        <v>6</v>
      </c>
      <c r="B214" s="62"/>
      <c r="C214" s="1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3">
        <f t="shared" ref="N214:N217" si="55">(IF(F214="OŽ",IF(L214=1,550.8,IF(L214=2,426.38,IF(L214=3,342.14,IF(L214=4,181.44,IF(L214=5,168.48,IF(L214=6,155.52,IF(L214=7,148.5,IF(L214=8,144,0))))))))+IF(L214&lt;=8,0,IF(L214&lt;=16,137.7,IF(L214&lt;=24,108,IF(L214&lt;=32,80.1,IF(L214&lt;=36,52.2,0)))))-IF(L214&lt;=8,0,IF(L214&lt;=16,(L214-9)*2.754,IF(L214&lt;=24,(L214-17)* 2.754,IF(L214&lt;=32,(L214-25)* 2.754,IF(L214&lt;=36,(L214-33)*2.754,0))))),0)+IF(F214="PČ",IF(L214=1,449,IF(L214=2,314.6,IF(L214=3,238,IF(L214=4,172,IF(L214=5,159,IF(L214=6,145,IF(L214=7,132,IF(L214=8,119,0))))))))+IF(L214&lt;=8,0,IF(L214&lt;=16,88,IF(L214&lt;=24,55,IF(L214&lt;=32,22,0))))-IF(L214&lt;=8,0,IF(L214&lt;=16,(L214-9)*2.245,IF(L214&lt;=24,(L214-17)*2.245,IF(L214&lt;=32,(L214-25)*2.245,0)))),0)+IF(F214="PČneol",IF(L214=1,85,IF(L214=2,64.61,IF(L214=3,50.76,IF(L214=4,16.25,IF(L214=5,15,IF(L214=6,13.75,IF(L214=7,12.5,IF(L214=8,11.25,0))))))))+IF(L214&lt;=8,0,IF(L214&lt;=16,9,0))-IF(L214&lt;=8,0,IF(L214&lt;=16,(L214-9)*0.425,0)),0)+IF(F214="PŽ",IF(L214=1,85,IF(L214=2,59.5,IF(L214=3,45,IF(L214=4,32.5,IF(L214=5,30,IF(L214=6,27.5,IF(L214=7,25,IF(L214=8,22.5,0))))))))+IF(L214&lt;=8,0,IF(L214&lt;=16,19,IF(L214&lt;=24,13,IF(L214&lt;=32,8,0))))-IF(L214&lt;=8,0,IF(L214&lt;=16,(L214-9)*0.425,IF(L214&lt;=24,(L214-17)*0.425,IF(L214&lt;=32,(L214-25)*0.425,0)))),0)+IF(F214="EČ",IF(L214=1,204,IF(L214=2,156.24,IF(L214=3,123.84,IF(L214=4,72,IF(L214=5,66,IF(L214=6,60,IF(L214=7,54,IF(L214=8,48,0))))))))+IF(L214&lt;=8,0,IF(L214&lt;=16,40,IF(L214&lt;=24,25,0)))-IF(L214&lt;=8,0,IF(L214&lt;=16,(L214-9)*1.02,IF(L214&lt;=24,(L214-17)*1.02,0))),0)+IF(F214="EČneol",IF(L214=1,68,IF(L214=2,51.69,IF(L214=3,40.61,IF(L214=4,13,IF(L214=5,12,IF(L214=6,11,IF(L214=7,10,IF(L214=8,9,0)))))))))+IF(F214="EŽ",IF(L214=1,68,IF(L214=2,47.6,IF(L214=3,36,IF(L214=4,18,IF(L214=5,16.5,IF(L214=6,15,IF(L214=7,13.5,IF(L214=8,12,0))))))))+IF(L214&lt;=8,0,IF(L214&lt;=16,10,IF(L214&lt;=24,6,0)))-IF(L214&lt;=8,0,IF(L214&lt;=16,(L214-9)*0.34,IF(L214&lt;=24,(L214-17)*0.34,0))),0)+IF(F214="PT",IF(L214=1,68,IF(L214=2,52.08,IF(L214=3,41.28,IF(L214=4,24,IF(L214=5,22,IF(L214=6,20,IF(L214=7,18,IF(L214=8,16,0))))))))+IF(L214&lt;=8,0,IF(L214&lt;=16,13,IF(L214&lt;=24,9,IF(L214&lt;=32,4,0))))-IF(L214&lt;=8,0,IF(L214&lt;=16,(L214-9)*0.34,IF(L214&lt;=24,(L214-17)*0.34,IF(L214&lt;=32,(L214-25)*0.34,0)))),0)+IF(F214="JOŽ",IF(L214=1,85,IF(L214=2,59.5,IF(L214=3,45,IF(L214=4,32.5,IF(L214=5,30,IF(L214=6,27.5,IF(L214=7,25,IF(L214=8,22.5,0))))))))+IF(L214&lt;=8,0,IF(L214&lt;=16,19,IF(L214&lt;=24,13,0)))-IF(L214&lt;=8,0,IF(L214&lt;=16,(L214-9)*0.425,IF(L214&lt;=24,(L214-17)*0.425,0))),0)+IF(F214="JPČ",IF(L214=1,68,IF(L214=2,47.6,IF(L214=3,36,IF(L214=4,26,IF(L214=5,24,IF(L214=6,22,IF(L214=7,20,IF(L214=8,18,0))))))))+IF(L214&lt;=8,0,IF(L214&lt;=16,13,IF(L214&lt;=24,9,0)))-IF(L214&lt;=8,0,IF(L214&lt;=16,(L214-9)*0.34,IF(L214&lt;=24,(L214-17)*0.34,0))),0)+IF(F214="JEČ",IF(L214=1,34,IF(L214=2,26.04,IF(L214=3,20.6,IF(L214=4,12,IF(L214=5,11,IF(L214=6,10,IF(L214=7,9,IF(L214=8,8,0))))))))+IF(L214&lt;=8,0,IF(L214&lt;=16,6,0))-IF(L214&lt;=8,0,IF(L214&lt;=16,(L214-9)*0.17,0)),0)+IF(F214="JEOF",IF(L214=1,34,IF(L214=2,26.04,IF(L214=3,20.6,IF(L214=4,12,IF(L214=5,11,IF(L214=6,10,IF(L214=7,9,IF(L214=8,8,0))))))))+IF(L214&lt;=8,0,IF(L214&lt;=16,6,0))-IF(L214&lt;=8,0,IF(L214&lt;=16,(L214-9)*0.17,0)),0)+IF(F214="JnPČ",IF(L214=1,51,IF(L214=2,35.7,IF(L214=3,27,IF(L214=4,19.5,IF(L214=5,18,IF(L214=6,16.5,IF(L214=7,15,IF(L214=8,13.5,0))))))))+IF(L214&lt;=8,0,IF(L214&lt;=16,10,0))-IF(L214&lt;=8,0,IF(L214&lt;=16,(L214-9)*0.255,0)),0)+IF(F214="JnEČ",IF(L214=1,25.5,IF(L214=2,19.53,IF(L214=3,15.48,IF(L214=4,9,IF(L214=5,8.25,IF(L214=6,7.5,IF(L214=7,6.75,IF(L214=8,6,0))))))))+IF(L214&lt;=8,0,IF(L214&lt;=16,5,0))-IF(L214&lt;=8,0,IF(L214&lt;=16,(L214-9)*0.1275,0)),0)+IF(F214="JčPČ",IF(L214=1,21.25,IF(L214=2,14.5,IF(L214=3,11.5,IF(L214=4,7,IF(L214=5,6.5,IF(L214=6,6,IF(L214=7,5.5,IF(L214=8,5,0))))))))+IF(L214&lt;=8,0,IF(L214&lt;=16,4,0))-IF(L214&lt;=8,0,IF(L214&lt;=16,(L214-9)*0.10625,0)),0)+IF(F214="JčEČ",IF(L214=1,17,IF(L214=2,13.02,IF(L214=3,10.32,IF(L214=4,6,IF(L214=5,5.5,IF(L214=6,5,IF(L214=7,4.5,IF(L214=8,4,0))))))))+IF(L214&lt;=8,0,IF(L214&lt;=16,3,0))-IF(L214&lt;=8,0,IF(L214&lt;=16,(L214-9)*0.085,0)),0)+IF(F214="NEAK",IF(L214=1,11.48,IF(L214=2,8.79,IF(L214=3,6.97,IF(L214=4,4.05,IF(L214=5,3.71,IF(L214=6,3.38,IF(L214=7,3.04,IF(L214=8,2.7,0))))))))+IF(L214&lt;=8,0,IF(L214&lt;=16,2,IF(L214&lt;=24,1.3,0)))-IF(L214&lt;=8,0,IF(L214&lt;=16,(L214-9)*0.0574,IF(L214&lt;=24,(L214-17)*0.0574,0))),0))*IF(L214&lt;0,1,IF(OR(F214="PČ",F214="PŽ",F214="PT"),IF(J214&lt;32,J214/32,1),1))* IF(L214&lt;0,1,IF(OR(F214="EČ",F214="EŽ",F214="JOŽ",F214="JPČ",F214="NEAK"),IF(J214&lt;24,J214/24,1),1))*IF(L214&lt;0,1,IF(OR(F214="PČneol",F214="JEČ",F214="JEOF",F214="JnPČ",F214="JnEČ",F214="JčPČ",F214="JčEČ"),IF(J214&lt;16,J214/16,1),1))*IF(L214&lt;0,1,IF(F214="EČneol",IF(J214&lt;8,J214/8,1),1))</f>
        <v>0</v>
      </c>
      <c r="O214" s="9">
        <f t="shared" ref="O214:O218" si="56">IF(F214="OŽ",N214,IF(H214="Ne",IF(J214*0.3&lt;J214-L214,N214,0),IF(J214*0.1&lt;J214-L214,N214,0)))</f>
        <v>0</v>
      </c>
      <c r="P214" s="4">
        <f t="shared" ref="P214:P218" si="57">IF(O214=0,0,IF(F214="OŽ",IF(L214&gt;35,0,IF(J214&gt;35,(36-L214)*1.836,((36-L214)-(36-J214))*1.836)),0)+IF(F214="PČ",IF(L214&gt;31,0,IF(J214&gt;31,(32-L214)*1.347,((32-L214)-(32-J214))*1.347)),0)+ IF(F214="PČneol",IF(L214&gt;15,0,IF(J214&gt;15,(16-L214)*0.255,((16-L214)-(16-J214))*0.255)),0)+IF(F214="PŽ",IF(L214&gt;31,0,IF(J214&gt;31,(32-L214)*0.255,((32-L214)-(32-J214))*0.255)),0)+IF(F214="EČ",IF(L214&gt;23,0,IF(J214&gt;23,(24-L214)*0.612,((24-L214)-(24-J214))*0.612)),0)+IF(F214="EČneol",IF(L214&gt;7,0,IF(J214&gt;7,(8-L214)*0.204,((8-L214)-(8-J214))*0.204)),0)+IF(F214="EŽ",IF(L214&gt;23,0,IF(J214&gt;23,(24-L214)*0.204,((24-L214)-(24-J214))*0.204)),0)+IF(F214="PT",IF(L214&gt;31,0,IF(J214&gt;31,(32-L214)*0.204,((32-L214)-(32-J214))*0.204)),0)+IF(F214="JOŽ",IF(L214&gt;23,0,IF(J214&gt;23,(24-L214)*0.255,((24-L214)-(24-J214))*0.255)),0)+IF(F214="JPČ",IF(L214&gt;23,0,IF(J214&gt;23,(24-L214)*0.204,((24-L214)-(24-J214))*0.204)),0)+IF(F214="JEČ",IF(L214&gt;15,0,IF(J214&gt;15,(16-L214)*0.102,((16-L214)-(16-J214))*0.102)),0)+IF(F214="JEOF",IF(L214&gt;15,0,IF(J214&gt;15,(16-L214)*0.102,((16-L214)-(16-J214))*0.102)),0)+IF(F214="JnPČ",IF(L214&gt;15,0,IF(J214&gt;15,(16-L214)*0.153,((16-L214)-(16-J214))*0.153)),0)+IF(F214="JnEČ",IF(L214&gt;15,0,IF(J214&gt;15,(16-L214)*0.0765,((16-L214)-(16-J214))*0.0765)),0)+IF(F214="JčPČ",IF(L214&gt;15,0,IF(J214&gt;15,(16-L214)*0.06375,((16-L214)-(16-J214))*0.06375)),0)+IF(F214="JčEČ",IF(L214&gt;15,0,IF(J214&gt;15,(16-L214)*0.051,((16-L214)-(16-J214))*0.051)),0)+IF(F214="NEAK",IF(L214&gt;23,0,IF(J214&gt;23,(24-L214)*0.03444,((24-L214)-(24-J214))*0.03444)),0))</f>
        <v>0</v>
      </c>
      <c r="Q214" s="11">
        <f t="shared" ref="Q214:Q218" si="58">IF(ISERROR(P214*100/N214),0,(P214*100/N214))</f>
        <v>0</v>
      </c>
      <c r="R214" s="10">
        <f t="shared" ref="R214:R218" si="59">IF(Q214&lt;=30,O214+P214,O214+O214*0.3)*IF(G214=1,0.4,IF(G214=2,0.75,IF(G214="1 (kas 4 m. 1 k. nerengiamos)",0.52,1)))*IF(D214="olimpinė",1,IF(M214="Ne",0.5,1))*IF(OR(A$5="Lietuvos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federacija"),IF(OR(J214&lt;8,K214&lt;16),0,1),1)*E214*IF(I214&lt;=1,1,1/I214)*IF(OR(A$5="Lietuvos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15" spans="1:18">
      <c r="A215" s="62">
        <v>7</v>
      </c>
      <c r="B215" s="62"/>
      <c r="C215" s="1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3">
        <f t="shared" si="55"/>
        <v>0</v>
      </c>
      <c r="O215" s="9">
        <f t="shared" si="56"/>
        <v>0</v>
      </c>
      <c r="P215" s="4">
        <f t="shared" si="57"/>
        <v>0</v>
      </c>
      <c r="Q215" s="11">
        <f t="shared" si="58"/>
        <v>0</v>
      </c>
      <c r="R215" s="10">
        <f t="shared" si="59"/>
        <v>0</v>
      </c>
    </row>
    <row r="216" spans="1:18">
      <c r="A216" s="62">
        <v>8</v>
      </c>
      <c r="B216" s="62"/>
      <c r="C216" s="1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3">
        <f t="shared" si="55"/>
        <v>0</v>
      </c>
      <c r="O216" s="9">
        <f t="shared" si="56"/>
        <v>0</v>
      </c>
      <c r="P216" s="4">
        <f t="shared" si="57"/>
        <v>0</v>
      </c>
      <c r="Q216" s="11">
        <f t="shared" si="58"/>
        <v>0</v>
      </c>
      <c r="R216" s="10">
        <f t="shared" si="59"/>
        <v>0</v>
      </c>
    </row>
    <row r="217" spans="1:18">
      <c r="A217" s="62">
        <v>9</v>
      </c>
      <c r="B217" s="62"/>
      <c r="C217" s="1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3">
        <f t="shared" si="55"/>
        <v>0</v>
      </c>
      <c r="O217" s="9">
        <f t="shared" si="56"/>
        <v>0</v>
      </c>
      <c r="P217" s="4">
        <f t="shared" si="57"/>
        <v>0</v>
      </c>
      <c r="Q217" s="11">
        <f t="shared" si="58"/>
        <v>0</v>
      </c>
      <c r="R217" s="10">
        <f t="shared" si="59"/>
        <v>0</v>
      </c>
    </row>
    <row r="218" spans="1:18">
      <c r="A218" s="62">
        <v>10</v>
      </c>
      <c r="B218" s="62"/>
      <c r="C218" s="1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3">
        <f>(IF(F218="OŽ",IF(L218=1,550.8,IF(L218=2,426.38,IF(L218=3,342.14,IF(L218=4,181.44,IF(L218=5,168.48,IF(L218=6,155.52,IF(L218=7,148.5,IF(L218=8,144,0))))))))+IF(L218&lt;=8,0,IF(L218&lt;=16,137.7,IF(L218&lt;=24,108,IF(L218&lt;=32,80.1,IF(L218&lt;=36,52.2,0)))))-IF(L218&lt;=8,0,IF(L218&lt;=16,(L218-9)*2.754,IF(L218&lt;=24,(L218-17)* 2.754,IF(L218&lt;=32,(L218-25)* 2.754,IF(L218&lt;=36,(L218-33)*2.754,0))))),0)+IF(F218="PČ",IF(L218=1,449,IF(L218=2,314.6,IF(L218=3,238,IF(L218=4,172,IF(L218=5,159,IF(L218=6,145,IF(L218=7,132,IF(L218=8,119,0))))))))+IF(L218&lt;=8,0,IF(L218&lt;=16,88,IF(L218&lt;=24,55,IF(L218&lt;=32,22,0))))-IF(L218&lt;=8,0,IF(L218&lt;=16,(L218-9)*2.245,IF(L218&lt;=24,(L218-17)*2.245,IF(L218&lt;=32,(L218-25)*2.245,0)))),0)+IF(F218="PČneol",IF(L218=1,85,IF(L218=2,64.61,IF(L218=3,50.76,IF(L218=4,16.25,IF(L218=5,15,IF(L218=6,13.75,IF(L218=7,12.5,IF(L218=8,11.25,0))))))))+IF(L218&lt;=8,0,IF(L218&lt;=16,9,0))-IF(L218&lt;=8,0,IF(L218&lt;=16,(L218-9)*0.425,0)),0)+IF(F218="PŽ",IF(L218=1,85,IF(L218=2,59.5,IF(L218=3,45,IF(L218=4,32.5,IF(L218=5,30,IF(L218=6,27.5,IF(L218=7,25,IF(L218=8,22.5,0))))))))+IF(L218&lt;=8,0,IF(L218&lt;=16,19,IF(L218&lt;=24,13,IF(L218&lt;=32,8,0))))-IF(L218&lt;=8,0,IF(L218&lt;=16,(L218-9)*0.425,IF(L218&lt;=24,(L218-17)*0.425,IF(L218&lt;=32,(L218-25)*0.425,0)))),0)+IF(F218="EČ",IF(L218=1,204,IF(L218=2,156.24,IF(L218=3,123.84,IF(L218=4,72,IF(L218=5,66,IF(L218=6,60,IF(L218=7,54,IF(L218=8,48,0))))))))+IF(L218&lt;=8,0,IF(L218&lt;=16,40,IF(L218&lt;=24,25,0)))-IF(L218&lt;=8,0,IF(L218&lt;=16,(L218-9)*1.02,IF(L218&lt;=24,(L218-17)*1.02,0))),0)+IF(F218="EČneol",IF(L218=1,68,IF(L218=2,51.69,IF(L218=3,40.61,IF(L218=4,13,IF(L218=5,12,IF(L218=6,11,IF(L218=7,10,IF(L218=8,9,0)))))))))+IF(F218="EŽ",IF(L218=1,68,IF(L218=2,47.6,IF(L218=3,36,IF(L218=4,18,IF(L218=5,16.5,IF(L218=6,15,IF(L218=7,13.5,IF(L218=8,12,0))))))))+IF(L218&lt;=8,0,IF(L218&lt;=16,10,IF(L218&lt;=24,6,0)))-IF(L218&lt;=8,0,IF(L218&lt;=16,(L218-9)*0.34,IF(L218&lt;=24,(L218-17)*0.34,0))),0)+IF(F218="PT",IF(L218=1,68,IF(L218=2,52.08,IF(L218=3,41.28,IF(L218=4,24,IF(L218=5,22,IF(L218=6,20,IF(L218=7,18,IF(L218=8,16,0))))))))+IF(L218&lt;=8,0,IF(L218&lt;=16,13,IF(L218&lt;=24,9,IF(L218&lt;=32,4,0))))-IF(L218&lt;=8,0,IF(L218&lt;=16,(L218-9)*0.34,IF(L218&lt;=24,(L218-17)*0.34,IF(L218&lt;=32,(L218-25)*0.34,0)))),0)+IF(F218="JOŽ",IF(L218=1,85,IF(L218=2,59.5,IF(L218=3,45,IF(L218=4,32.5,IF(L218=5,30,IF(L218=6,27.5,IF(L218=7,25,IF(L218=8,22.5,0))))))))+IF(L218&lt;=8,0,IF(L218&lt;=16,19,IF(L218&lt;=24,13,0)))-IF(L218&lt;=8,0,IF(L218&lt;=16,(L218-9)*0.425,IF(L218&lt;=24,(L218-17)*0.425,0))),0)+IF(F218="JPČ",IF(L218=1,68,IF(L218=2,47.6,IF(L218=3,36,IF(L218=4,26,IF(L218=5,24,IF(L218=6,22,IF(L218=7,20,IF(L218=8,18,0))))))))+IF(L218&lt;=8,0,IF(L218&lt;=16,13,IF(L218&lt;=24,9,0)))-IF(L218&lt;=8,0,IF(L218&lt;=16,(L218-9)*0.34,IF(L218&lt;=24,(L218-17)*0.34,0))),0)+IF(F218="JEČ",IF(L218=1,34,IF(L218=2,26.04,IF(L218=3,20.6,IF(L218=4,12,IF(L218=5,11,IF(L218=6,10,IF(L218=7,9,IF(L218=8,8,0))))))))+IF(L218&lt;=8,0,IF(L218&lt;=16,6,0))-IF(L218&lt;=8,0,IF(L218&lt;=16,(L218-9)*0.17,0)),0)+IF(F218="JEOF",IF(L218=1,34,IF(L218=2,26.04,IF(L218=3,20.6,IF(L218=4,12,IF(L218=5,11,IF(L218=6,10,IF(L218=7,9,IF(L218=8,8,0))))))))+IF(L218&lt;=8,0,IF(L218&lt;=16,6,0))-IF(L218&lt;=8,0,IF(L218&lt;=16,(L218-9)*0.17,0)),0)+IF(F218="JnPČ",IF(L218=1,51,IF(L218=2,35.7,IF(L218=3,27,IF(L218=4,19.5,IF(L218=5,18,IF(L218=6,16.5,IF(L218=7,15,IF(L218=8,13.5,0))))))))+IF(L218&lt;=8,0,IF(L218&lt;=16,10,0))-IF(L218&lt;=8,0,IF(L218&lt;=16,(L218-9)*0.255,0)),0)+IF(F218="JnEČ",IF(L218=1,25.5,IF(L218=2,19.53,IF(L218=3,15.48,IF(L218=4,9,IF(L218=5,8.25,IF(L218=6,7.5,IF(L218=7,6.75,IF(L218=8,6,0))))))))+IF(L218&lt;=8,0,IF(L218&lt;=16,5,0))-IF(L218&lt;=8,0,IF(L218&lt;=16,(L218-9)*0.1275,0)),0)+IF(F218="JčPČ",IF(L218=1,21.25,IF(L218=2,14.5,IF(L218=3,11.5,IF(L218=4,7,IF(L218=5,6.5,IF(L218=6,6,IF(L218=7,5.5,IF(L218=8,5,0))))))))+IF(L218&lt;=8,0,IF(L218&lt;=16,4,0))-IF(L218&lt;=8,0,IF(L218&lt;=16,(L218-9)*0.10625,0)),0)+IF(F218="JčEČ",IF(L218=1,17,IF(L218=2,13.02,IF(L218=3,10.32,IF(L218=4,6,IF(L218=5,5.5,IF(L218=6,5,IF(L218=7,4.5,IF(L218=8,4,0))))))))+IF(L218&lt;=8,0,IF(L218&lt;=16,3,0))-IF(L218&lt;=8,0,IF(L218&lt;=16,(L218-9)*0.085,0)),0)+IF(F218="NEAK",IF(L218=1,11.48,IF(L218=2,8.79,IF(L218=3,6.97,IF(L218=4,4.05,IF(L218=5,3.71,IF(L218=6,3.38,IF(L218=7,3.04,IF(L218=8,2.7,0))))))))+IF(L218&lt;=8,0,IF(L218&lt;=16,2,IF(L218&lt;=24,1.3,0)))-IF(L218&lt;=8,0,IF(L218&lt;=16,(L218-9)*0.0574,IF(L218&lt;=24,(L218-17)*0.0574,0))),0))*IF(L218&lt;0,1,IF(OR(F218="PČ",F218="PŽ",F218="PT"),IF(J218&lt;32,J218/32,1),1))* IF(L218&lt;0,1,IF(OR(F218="EČ",F218="EŽ",F218="JOŽ",F218="JPČ",F218="NEAK"),IF(J218&lt;24,J218/24,1),1))*IF(L218&lt;0,1,IF(OR(F218="PČneol",F218="JEČ",F218="JEOF",F218="JnPČ",F218="JnEČ",F218="JčPČ",F218="JčEČ"),IF(J218&lt;16,J218/16,1),1))*IF(L218&lt;0,1,IF(F218="EČneol",IF(J218&lt;8,J218/8,1),1))</f>
        <v>0</v>
      </c>
      <c r="O218" s="9">
        <f t="shared" si="56"/>
        <v>0</v>
      </c>
      <c r="P218" s="4">
        <f t="shared" si="57"/>
        <v>0</v>
      </c>
      <c r="Q218" s="11">
        <f t="shared" si="58"/>
        <v>0</v>
      </c>
      <c r="R218" s="10">
        <f t="shared" si="59"/>
        <v>0</v>
      </c>
    </row>
    <row r="219" spans="1:18" ht="13.9" customHeight="1">
      <c r="A219" s="79" t="s">
        <v>35</v>
      </c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1"/>
      <c r="R219" s="10">
        <f>SUM(R209:R218)</f>
        <v>80.180000000000007</v>
      </c>
    </row>
    <row r="220" spans="1:18" ht="15.75">
      <c r="A220" s="24" t="s">
        <v>36</v>
      </c>
      <c r="B220" s="24" t="s">
        <v>88</v>
      </c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6"/>
    </row>
    <row r="221" spans="1:18">
      <c r="A221" s="49" t="s">
        <v>44</v>
      </c>
      <c r="B221" s="49"/>
      <c r="C221" s="49"/>
      <c r="D221" s="49"/>
      <c r="E221" s="49"/>
      <c r="F221" s="49"/>
      <c r="G221" s="49"/>
      <c r="H221" s="49"/>
      <c r="I221" s="49"/>
      <c r="J221" s="15"/>
      <c r="K221" s="15"/>
      <c r="L221" s="15"/>
      <c r="M221" s="15"/>
      <c r="N221" s="15"/>
      <c r="O221" s="15"/>
      <c r="P221" s="15"/>
      <c r="Q221" s="15"/>
      <c r="R221" s="16"/>
    </row>
    <row r="222" spans="1:18" s="8" customFormat="1">
      <c r="A222" s="49"/>
      <c r="B222" s="49"/>
      <c r="C222" s="49"/>
      <c r="D222" s="49"/>
      <c r="E222" s="49"/>
      <c r="F222" s="49"/>
      <c r="G222" s="49"/>
      <c r="H222" s="49"/>
      <c r="I222" s="49"/>
      <c r="J222" s="15"/>
      <c r="K222" s="15"/>
      <c r="L222" s="15"/>
      <c r="M222" s="15"/>
      <c r="N222" s="15"/>
      <c r="O222" s="15"/>
      <c r="P222" s="15"/>
      <c r="Q222" s="15"/>
      <c r="R222" s="16"/>
    </row>
    <row r="223" spans="1:18">
      <c r="A223" s="75" t="s">
        <v>89</v>
      </c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58"/>
      <c r="R223" s="8"/>
    </row>
    <row r="224" spans="1:18" ht="18">
      <c r="A224" s="77" t="s">
        <v>27</v>
      </c>
      <c r="B224" s="78"/>
      <c r="C224" s="78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8"/>
      <c r="R224" s="8"/>
    </row>
    <row r="225" spans="1:18">
      <c r="A225" s="75" t="s">
        <v>90</v>
      </c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58"/>
      <c r="R225" s="8"/>
    </row>
    <row r="226" spans="1:18" ht="30">
      <c r="A226" s="62">
        <v>1</v>
      </c>
      <c r="B226" s="62" t="s">
        <v>28</v>
      </c>
      <c r="C226" s="12" t="s">
        <v>29</v>
      </c>
      <c r="D226" s="62" t="s">
        <v>50</v>
      </c>
      <c r="E226" s="62">
        <v>1</v>
      </c>
      <c r="F226" s="62" t="s">
        <v>54</v>
      </c>
      <c r="G226" s="62">
        <v>2</v>
      </c>
      <c r="H226" s="62" t="s">
        <v>32</v>
      </c>
      <c r="I226" s="62"/>
      <c r="J226" s="62">
        <v>11</v>
      </c>
      <c r="K226" s="62"/>
      <c r="L226" s="62">
        <v>3</v>
      </c>
      <c r="M226" s="62"/>
      <c r="N226" s="3">
        <v>20.6</v>
      </c>
      <c r="O226" s="9">
        <v>20.6</v>
      </c>
      <c r="P226" s="4">
        <v>0.82</v>
      </c>
      <c r="Q226" s="11">
        <v>3.96</v>
      </c>
      <c r="R226" s="10">
        <v>0</v>
      </c>
    </row>
    <row r="227" spans="1:18" ht="30">
      <c r="A227" s="62">
        <v>2</v>
      </c>
      <c r="B227" s="62" t="s">
        <v>62</v>
      </c>
      <c r="C227" s="12" t="s">
        <v>29</v>
      </c>
      <c r="D227" s="62" t="s">
        <v>50</v>
      </c>
      <c r="E227" s="62">
        <v>1</v>
      </c>
      <c r="F227" s="62" t="s">
        <v>54</v>
      </c>
      <c r="G227" s="62">
        <v>2</v>
      </c>
      <c r="H227" s="62" t="s">
        <v>32</v>
      </c>
      <c r="I227" s="62"/>
      <c r="J227" s="62">
        <v>15</v>
      </c>
      <c r="K227" s="62"/>
      <c r="L227" s="62">
        <v>9</v>
      </c>
      <c r="M227" s="62"/>
      <c r="N227" s="3">
        <v>5.63</v>
      </c>
      <c r="O227" s="9">
        <v>5.63</v>
      </c>
      <c r="P227" s="4">
        <v>0.61</v>
      </c>
      <c r="Q227" s="11">
        <v>10.88</v>
      </c>
      <c r="R227" s="10">
        <v>0</v>
      </c>
    </row>
    <row r="228" spans="1:18">
      <c r="A228" s="62">
        <v>3</v>
      </c>
      <c r="B228" s="62"/>
      <c r="C228" s="1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3">
        <f t="shared" ref="N228:N235" si="60">(IF(F228="OŽ",IF(L228=1,550.8,IF(L228=2,426.38,IF(L228=3,342.14,IF(L228=4,181.44,IF(L228=5,168.48,IF(L228=6,155.52,IF(L228=7,148.5,IF(L228=8,144,0))))))))+IF(L228&lt;=8,0,IF(L228&lt;=16,137.7,IF(L228&lt;=24,108,IF(L228&lt;=32,80.1,IF(L228&lt;=36,52.2,0)))))-IF(L228&lt;=8,0,IF(L228&lt;=16,(L228-9)*2.754,IF(L228&lt;=24,(L228-17)* 2.754,IF(L228&lt;=32,(L228-25)* 2.754,IF(L228&lt;=36,(L228-33)*2.754,0))))),0)+IF(F228="PČ",IF(L228=1,449,IF(L228=2,314.6,IF(L228=3,238,IF(L228=4,172,IF(L228=5,159,IF(L228=6,145,IF(L228=7,132,IF(L228=8,119,0))))))))+IF(L228&lt;=8,0,IF(L228&lt;=16,88,IF(L228&lt;=24,55,IF(L228&lt;=32,22,0))))-IF(L228&lt;=8,0,IF(L228&lt;=16,(L228-9)*2.245,IF(L228&lt;=24,(L228-17)*2.245,IF(L228&lt;=32,(L228-25)*2.245,0)))),0)+IF(F228="PČneol",IF(L228=1,85,IF(L228=2,64.61,IF(L228=3,50.76,IF(L228=4,16.25,IF(L228=5,15,IF(L228=6,13.75,IF(L228=7,12.5,IF(L228=8,11.25,0))))))))+IF(L228&lt;=8,0,IF(L228&lt;=16,9,0))-IF(L228&lt;=8,0,IF(L228&lt;=16,(L228-9)*0.425,0)),0)+IF(F228="PŽ",IF(L228=1,85,IF(L228=2,59.5,IF(L228=3,45,IF(L228=4,32.5,IF(L228=5,30,IF(L228=6,27.5,IF(L228=7,25,IF(L228=8,22.5,0))))))))+IF(L228&lt;=8,0,IF(L228&lt;=16,19,IF(L228&lt;=24,13,IF(L228&lt;=32,8,0))))-IF(L228&lt;=8,0,IF(L228&lt;=16,(L228-9)*0.425,IF(L228&lt;=24,(L228-17)*0.425,IF(L228&lt;=32,(L228-25)*0.425,0)))),0)+IF(F228="EČ",IF(L228=1,204,IF(L228=2,156.24,IF(L228=3,123.84,IF(L228=4,72,IF(L228=5,66,IF(L228=6,60,IF(L228=7,54,IF(L228=8,48,0))))))))+IF(L228&lt;=8,0,IF(L228&lt;=16,40,IF(L228&lt;=24,25,0)))-IF(L228&lt;=8,0,IF(L228&lt;=16,(L228-9)*1.02,IF(L228&lt;=24,(L228-17)*1.02,0))),0)+IF(F228="EČneol",IF(L228=1,68,IF(L228=2,51.69,IF(L228=3,40.61,IF(L228=4,13,IF(L228=5,12,IF(L228=6,11,IF(L228=7,10,IF(L228=8,9,0)))))))))+IF(F228="EŽ",IF(L228=1,68,IF(L228=2,47.6,IF(L228=3,36,IF(L228=4,18,IF(L228=5,16.5,IF(L228=6,15,IF(L228=7,13.5,IF(L228=8,12,0))))))))+IF(L228&lt;=8,0,IF(L228&lt;=16,10,IF(L228&lt;=24,6,0)))-IF(L228&lt;=8,0,IF(L228&lt;=16,(L228-9)*0.34,IF(L228&lt;=24,(L228-17)*0.34,0))),0)+IF(F228="PT",IF(L228=1,68,IF(L228=2,52.08,IF(L228=3,41.28,IF(L228=4,24,IF(L228=5,22,IF(L228=6,20,IF(L228=7,18,IF(L228=8,16,0))))))))+IF(L228&lt;=8,0,IF(L228&lt;=16,13,IF(L228&lt;=24,9,IF(L228&lt;=32,4,0))))-IF(L228&lt;=8,0,IF(L228&lt;=16,(L228-9)*0.34,IF(L228&lt;=24,(L228-17)*0.34,IF(L228&lt;=32,(L228-25)*0.34,0)))),0)+IF(F228="JOŽ",IF(L228=1,85,IF(L228=2,59.5,IF(L228=3,45,IF(L228=4,32.5,IF(L228=5,30,IF(L228=6,27.5,IF(L228=7,25,IF(L228=8,22.5,0))))))))+IF(L228&lt;=8,0,IF(L228&lt;=16,19,IF(L228&lt;=24,13,0)))-IF(L228&lt;=8,0,IF(L228&lt;=16,(L228-9)*0.425,IF(L228&lt;=24,(L228-17)*0.425,0))),0)+IF(F228="JPČ",IF(L228=1,68,IF(L228=2,47.6,IF(L228=3,36,IF(L228=4,26,IF(L228=5,24,IF(L228=6,22,IF(L228=7,20,IF(L228=8,18,0))))))))+IF(L228&lt;=8,0,IF(L228&lt;=16,13,IF(L228&lt;=24,9,0)))-IF(L228&lt;=8,0,IF(L228&lt;=16,(L228-9)*0.34,IF(L228&lt;=24,(L228-17)*0.34,0))),0)+IF(F228="JEČ",IF(L228=1,34,IF(L228=2,26.04,IF(L228=3,20.6,IF(L228=4,12,IF(L228=5,11,IF(L228=6,10,IF(L228=7,9,IF(L228=8,8,0))))))))+IF(L228&lt;=8,0,IF(L228&lt;=16,6,0))-IF(L228&lt;=8,0,IF(L228&lt;=16,(L228-9)*0.17,0)),0)+IF(F228="JEOF",IF(L228=1,34,IF(L228=2,26.04,IF(L228=3,20.6,IF(L228=4,12,IF(L228=5,11,IF(L228=6,10,IF(L228=7,9,IF(L228=8,8,0))))))))+IF(L228&lt;=8,0,IF(L228&lt;=16,6,0))-IF(L228&lt;=8,0,IF(L228&lt;=16,(L228-9)*0.17,0)),0)+IF(F228="JnPČ",IF(L228=1,51,IF(L228=2,35.7,IF(L228=3,27,IF(L228=4,19.5,IF(L228=5,18,IF(L228=6,16.5,IF(L228=7,15,IF(L228=8,13.5,0))))))))+IF(L228&lt;=8,0,IF(L228&lt;=16,10,0))-IF(L228&lt;=8,0,IF(L228&lt;=16,(L228-9)*0.255,0)),0)+IF(F228="JnEČ",IF(L228=1,25.5,IF(L228=2,19.53,IF(L228=3,15.48,IF(L228=4,9,IF(L228=5,8.25,IF(L228=6,7.5,IF(L228=7,6.75,IF(L228=8,6,0))))))))+IF(L228&lt;=8,0,IF(L228&lt;=16,5,0))-IF(L228&lt;=8,0,IF(L228&lt;=16,(L228-9)*0.1275,0)),0)+IF(F228="JčPČ",IF(L228=1,21.25,IF(L228=2,14.5,IF(L228=3,11.5,IF(L228=4,7,IF(L228=5,6.5,IF(L228=6,6,IF(L228=7,5.5,IF(L228=8,5,0))))))))+IF(L228&lt;=8,0,IF(L228&lt;=16,4,0))-IF(L228&lt;=8,0,IF(L228&lt;=16,(L228-9)*0.10625,0)),0)+IF(F228="JčEČ",IF(L228=1,17,IF(L228=2,13.02,IF(L228=3,10.32,IF(L228=4,6,IF(L228=5,5.5,IF(L228=6,5,IF(L228=7,4.5,IF(L228=8,4,0))))))))+IF(L228&lt;=8,0,IF(L228&lt;=16,3,0))-IF(L228&lt;=8,0,IF(L228&lt;=16,(L228-9)*0.085,0)),0)+IF(F228="NEAK",IF(L228=1,11.48,IF(L228=2,8.79,IF(L228=3,6.97,IF(L228=4,4.05,IF(L228=5,3.71,IF(L228=6,3.38,IF(L228=7,3.04,IF(L228=8,2.7,0))))))))+IF(L228&lt;=8,0,IF(L228&lt;=16,2,IF(L228&lt;=24,1.3,0)))-IF(L228&lt;=8,0,IF(L228&lt;=16,(L228-9)*0.0574,IF(L228&lt;=24,(L228-17)*0.0574,0))),0))*IF(L228&lt;0,1,IF(OR(F228="PČ",F228="PŽ",F228="PT"),IF(J228&lt;32,J228/32,1),1))* IF(L228&lt;0,1,IF(OR(F228="EČ",F228="EŽ",F228="JOŽ",F228="JPČ",F228="NEAK"),IF(J228&lt;24,J228/24,1),1))*IF(L228&lt;0,1,IF(OR(F228="PČneol",F228="JEČ",F228="JEOF",F228="JnPČ",F228="JnEČ",F228="JčPČ",F228="JčEČ"),IF(J228&lt;16,J228/16,1),1))*IF(L228&lt;0,1,IF(F228="EČneol",IF(J228&lt;8,J228/8,1),1))</f>
        <v>0</v>
      </c>
      <c r="O228" s="9">
        <f t="shared" ref="O228:O235" si="61">IF(F228="OŽ",N228,IF(H228="Ne",IF(J228*0.3&lt;J228-L228,N228,0),IF(J228*0.1&lt;J228-L228,N228,0)))</f>
        <v>0</v>
      </c>
      <c r="P228" s="4">
        <f t="shared" ref="P228:P235" si="62">IF(O228=0,0,IF(F228="OŽ",IF(L228&gt;35,0,IF(J228&gt;35,(36-L228)*1.836,((36-L228)-(36-J228))*1.836)),0)+IF(F228="PČ",IF(L228&gt;31,0,IF(J228&gt;31,(32-L228)*1.347,((32-L228)-(32-J228))*1.347)),0)+ IF(F228="PČneol",IF(L228&gt;15,0,IF(J228&gt;15,(16-L228)*0.255,((16-L228)-(16-J228))*0.255)),0)+IF(F228="PŽ",IF(L228&gt;31,0,IF(J228&gt;31,(32-L228)*0.255,((32-L228)-(32-J228))*0.255)),0)+IF(F228="EČ",IF(L228&gt;23,0,IF(J228&gt;23,(24-L228)*0.612,((24-L228)-(24-J228))*0.612)),0)+IF(F228="EČneol",IF(L228&gt;7,0,IF(J228&gt;7,(8-L228)*0.204,((8-L228)-(8-J228))*0.204)),0)+IF(F228="EŽ",IF(L228&gt;23,0,IF(J228&gt;23,(24-L228)*0.204,((24-L228)-(24-J228))*0.204)),0)+IF(F228="PT",IF(L228&gt;31,0,IF(J228&gt;31,(32-L228)*0.204,((32-L228)-(32-J228))*0.204)),0)+IF(F228="JOŽ",IF(L228&gt;23,0,IF(J228&gt;23,(24-L228)*0.255,((24-L228)-(24-J228))*0.255)),0)+IF(F228="JPČ",IF(L228&gt;23,0,IF(J228&gt;23,(24-L228)*0.204,((24-L228)-(24-J228))*0.204)),0)+IF(F228="JEČ",IF(L228&gt;15,0,IF(J228&gt;15,(16-L228)*0.102,((16-L228)-(16-J228))*0.102)),0)+IF(F228="JEOF",IF(L228&gt;15,0,IF(J228&gt;15,(16-L228)*0.102,((16-L228)-(16-J228))*0.102)),0)+IF(F228="JnPČ",IF(L228&gt;15,0,IF(J228&gt;15,(16-L228)*0.153,((16-L228)-(16-J228))*0.153)),0)+IF(F228="JnEČ",IF(L228&gt;15,0,IF(J228&gt;15,(16-L228)*0.0765,((16-L228)-(16-J228))*0.0765)),0)+IF(F228="JčPČ",IF(L228&gt;15,0,IF(J228&gt;15,(16-L228)*0.06375,((16-L228)-(16-J228))*0.06375)),0)+IF(F228="JčEČ",IF(L228&gt;15,0,IF(J228&gt;15,(16-L228)*0.051,((16-L228)-(16-J228))*0.051)),0)+IF(F228="NEAK",IF(L228&gt;23,0,IF(J228&gt;23,(24-L228)*0.03444,((24-L228)-(24-J228))*0.03444)),0))</f>
        <v>0</v>
      </c>
      <c r="Q228" s="11">
        <f t="shared" ref="Q228:Q235" si="63">IF(ISERROR(P228*100/N228),0,(P228*100/N228))</f>
        <v>0</v>
      </c>
      <c r="R228" s="10">
        <f t="shared" ref="R228:R235" si="64">IF(Q228&lt;=30,O228+P228,O228+O228*0.3)*IF(G228=1,0.4,IF(G228=2,0.75,IF(G228="1 (kas 4 m. 1 k. nerengiamos)",0.52,1)))*IF(D228="olimpinė",1,IF(M228="Ne",0.5,1))*IF(OR(A$5="Lietuvos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federacija"),IF(OR(J228&lt;8,K228&lt;16),0,1),1)*E228*IF(I228&lt;=1,1,1/I228)*IF(OR(A$5="Lietuvos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29" spans="1:18">
      <c r="A229" s="62">
        <v>4</v>
      </c>
      <c r="B229" s="62"/>
      <c r="C229" s="1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3">
        <f t="shared" si="60"/>
        <v>0</v>
      </c>
      <c r="O229" s="9">
        <f t="shared" si="61"/>
        <v>0</v>
      </c>
      <c r="P229" s="4">
        <f t="shared" si="62"/>
        <v>0</v>
      </c>
      <c r="Q229" s="11">
        <f t="shared" si="63"/>
        <v>0</v>
      </c>
      <c r="R229" s="10">
        <f t="shared" si="64"/>
        <v>0</v>
      </c>
    </row>
    <row r="230" spans="1:18">
      <c r="A230" s="62">
        <v>5</v>
      </c>
      <c r="B230" s="62"/>
      <c r="C230" s="1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3">
        <f t="shared" si="60"/>
        <v>0</v>
      </c>
      <c r="O230" s="9">
        <f t="shared" si="61"/>
        <v>0</v>
      </c>
      <c r="P230" s="4">
        <f t="shared" si="62"/>
        <v>0</v>
      </c>
      <c r="Q230" s="11">
        <f t="shared" si="63"/>
        <v>0</v>
      </c>
      <c r="R230" s="10">
        <f t="shared" si="64"/>
        <v>0</v>
      </c>
    </row>
    <row r="231" spans="1:18">
      <c r="A231" s="62">
        <v>6</v>
      </c>
      <c r="B231" s="62"/>
      <c r="C231" s="1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3">
        <f t="shared" si="60"/>
        <v>0</v>
      </c>
      <c r="O231" s="9">
        <f t="shared" si="61"/>
        <v>0</v>
      </c>
      <c r="P231" s="4">
        <f t="shared" si="62"/>
        <v>0</v>
      </c>
      <c r="Q231" s="11">
        <f t="shared" si="63"/>
        <v>0</v>
      </c>
      <c r="R231" s="10">
        <f t="shared" si="64"/>
        <v>0</v>
      </c>
    </row>
    <row r="232" spans="1:18">
      <c r="A232" s="62">
        <v>7</v>
      </c>
      <c r="B232" s="62"/>
      <c r="C232" s="1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3">
        <f t="shared" si="60"/>
        <v>0</v>
      </c>
      <c r="O232" s="9">
        <f t="shared" si="61"/>
        <v>0</v>
      </c>
      <c r="P232" s="4">
        <f t="shared" si="62"/>
        <v>0</v>
      </c>
      <c r="Q232" s="11">
        <f t="shared" si="63"/>
        <v>0</v>
      </c>
      <c r="R232" s="10">
        <f t="shared" si="64"/>
        <v>0</v>
      </c>
    </row>
    <row r="233" spans="1:18">
      <c r="A233" s="62">
        <v>8</v>
      </c>
      <c r="B233" s="62"/>
      <c r="C233" s="1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3">
        <f t="shared" si="60"/>
        <v>0</v>
      </c>
      <c r="O233" s="9">
        <f t="shared" si="61"/>
        <v>0</v>
      </c>
      <c r="P233" s="4">
        <f t="shared" si="62"/>
        <v>0</v>
      </c>
      <c r="Q233" s="11">
        <f t="shared" si="63"/>
        <v>0</v>
      </c>
      <c r="R233" s="10">
        <f t="shared" si="64"/>
        <v>0</v>
      </c>
    </row>
    <row r="234" spans="1:18">
      <c r="A234" s="62">
        <v>9</v>
      </c>
      <c r="B234" s="62"/>
      <c r="C234" s="1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3">
        <f t="shared" si="60"/>
        <v>0</v>
      </c>
      <c r="O234" s="9">
        <f t="shared" si="61"/>
        <v>0</v>
      </c>
      <c r="P234" s="4">
        <f t="shared" si="62"/>
        <v>0</v>
      </c>
      <c r="Q234" s="11">
        <f t="shared" si="63"/>
        <v>0</v>
      </c>
      <c r="R234" s="10">
        <f t="shared" si="64"/>
        <v>0</v>
      </c>
    </row>
    <row r="235" spans="1:18">
      <c r="A235" s="62">
        <v>10</v>
      </c>
      <c r="B235" s="62"/>
      <c r="C235" s="1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3">
        <f t="shared" si="60"/>
        <v>0</v>
      </c>
      <c r="O235" s="9">
        <f t="shared" si="61"/>
        <v>0</v>
      </c>
      <c r="P235" s="4">
        <f t="shared" si="62"/>
        <v>0</v>
      </c>
      <c r="Q235" s="11">
        <f t="shared" si="63"/>
        <v>0</v>
      </c>
      <c r="R235" s="10">
        <f t="shared" si="64"/>
        <v>0</v>
      </c>
    </row>
    <row r="236" spans="1:18">
      <c r="A236" s="79" t="s">
        <v>35</v>
      </c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1"/>
      <c r="R236" s="10">
        <f>SUM(R226:R235)</f>
        <v>0</v>
      </c>
    </row>
    <row r="237" spans="1:18" ht="15.75">
      <c r="A237" s="24" t="s">
        <v>36</v>
      </c>
      <c r="B237" s="24" t="s">
        <v>91</v>
      </c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6"/>
    </row>
    <row r="238" spans="1:18">
      <c r="A238" s="49" t="s">
        <v>44</v>
      </c>
      <c r="B238" s="49"/>
      <c r="C238" s="49"/>
      <c r="D238" s="49"/>
      <c r="E238" s="49"/>
      <c r="F238" s="49"/>
      <c r="G238" s="49"/>
      <c r="H238" s="49"/>
      <c r="I238" s="49"/>
      <c r="J238" s="15"/>
      <c r="K238" s="15"/>
      <c r="L238" s="15"/>
      <c r="M238" s="15"/>
      <c r="N238" s="15"/>
      <c r="O238" s="15"/>
      <c r="P238" s="15"/>
      <c r="Q238" s="15"/>
      <c r="R238" s="16"/>
    </row>
    <row r="239" spans="1:18" s="8" customFormat="1">
      <c r="A239" s="49"/>
      <c r="B239" s="49"/>
      <c r="C239" s="49"/>
      <c r="D239" s="49"/>
      <c r="E239" s="49"/>
      <c r="F239" s="49"/>
      <c r="G239" s="49"/>
      <c r="H239" s="49"/>
      <c r="I239" s="49"/>
      <c r="J239" s="15"/>
      <c r="K239" s="15"/>
      <c r="L239" s="15"/>
      <c r="M239" s="15"/>
      <c r="N239" s="15"/>
      <c r="O239" s="15"/>
      <c r="P239" s="15"/>
      <c r="Q239" s="15"/>
      <c r="R239" s="16"/>
    </row>
    <row r="240" spans="1:18">
      <c r="A240" s="75" t="s">
        <v>92</v>
      </c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58"/>
      <c r="R240" s="8"/>
    </row>
    <row r="241" spans="1:18" ht="18">
      <c r="A241" s="77" t="s">
        <v>27</v>
      </c>
      <c r="B241" s="78"/>
      <c r="C241" s="78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8"/>
      <c r="R241" s="8"/>
    </row>
    <row r="242" spans="1:18">
      <c r="A242" s="75" t="s">
        <v>61</v>
      </c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58"/>
      <c r="R242" s="8"/>
    </row>
    <row r="243" spans="1:18">
      <c r="A243" s="62">
        <v>1</v>
      </c>
      <c r="B243" s="62"/>
      <c r="C243" s="1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3">
        <f t="shared" ref="N243:N252" si="65">(IF(F243="OŽ",IF(L243=1,550.8,IF(L243=2,426.38,IF(L243=3,342.14,IF(L243=4,181.44,IF(L243=5,168.48,IF(L243=6,155.52,IF(L243=7,148.5,IF(L243=8,144,0))))))))+IF(L243&lt;=8,0,IF(L243&lt;=16,137.7,IF(L243&lt;=24,108,IF(L243&lt;=32,80.1,IF(L243&lt;=36,52.2,0)))))-IF(L243&lt;=8,0,IF(L243&lt;=16,(L243-9)*2.754,IF(L243&lt;=24,(L243-17)* 2.754,IF(L243&lt;=32,(L243-25)* 2.754,IF(L243&lt;=36,(L243-33)*2.754,0))))),0)+IF(F243="PČ",IF(L243=1,449,IF(L243=2,314.6,IF(L243=3,238,IF(L243=4,172,IF(L243=5,159,IF(L243=6,145,IF(L243=7,132,IF(L243=8,119,0))))))))+IF(L243&lt;=8,0,IF(L243&lt;=16,88,IF(L243&lt;=24,55,IF(L243&lt;=32,22,0))))-IF(L243&lt;=8,0,IF(L243&lt;=16,(L243-9)*2.245,IF(L243&lt;=24,(L243-17)*2.245,IF(L243&lt;=32,(L243-25)*2.245,0)))),0)+IF(F243="PČneol",IF(L243=1,85,IF(L243=2,64.61,IF(L243=3,50.76,IF(L243=4,16.25,IF(L243=5,15,IF(L243=6,13.75,IF(L243=7,12.5,IF(L243=8,11.25,0))))))))+IF(L243&lt;=8,0,IF(L243&lt;=16,9,0))-IF(L243&lt;=8,0,IF(L243&lt;=16,(L243-9)*0.425,0)),0)+IF(F243="PŽ",IF(L243=1,85,IF(L243=2,59.5,IF(L243=3,45,IF(L243=4,32.5,IF(L243=5,30,IF(L243=6,27.5,IF(L243=7,25,IF(L243=8,22.5,0))))))))+IF(L243&lt;=8,0,IF(L243&lt;=16,19,IF(L243&lt;=24,13,IF(L243&lt;=32,8,0))))-IF(L243&lt;=8,0,IF(L243&lt;=16,(L243-9)*0.425,IF(L243&lt;=24,(L243-17)*0.425,IF(L243&lt;=32,(L243-25)*0.425,0)))),0)+IF(F243="EČ",IF(L243=1,204,IF(L243=2,156.24,IF(L243=3,123.84,IF(L243=4,72,IF(L243=5,66,IF(L243=6,60,IF(L243=7,54,IF(L243=8,48,0))))))))+IF(L243&lt;=8,0,IF(L243&lt;=16,40,IF(L243&lt;=24,25,0)))-IF(L243&lt;=8,0,IF(L243&lt;=16,(L243-9)*1.02,IF(L243&lt;=24,(L243-17)*1.02,0))),0)+IF(F243="EČneol",IF(L243=1,68,IF(L243=2,51.69,IF(L243=3,40.61,IF(L243=4,13,IF(L243=5,12,IF(L243=6,11,IF(L243=7,10,IF(L243=8,9,0)))))))))+IF(F243="EŽ",IF(L243=1,68,IF(L243=2,47.6,IF(L243=3,36,IF(L243=4,18,IF(L243=5,16.5,IF(L243=6,15,IF(L243=7,13.5,IF(L243=8,12,0))))))))+IF(L243&lt;=8,0,IF(L243&lt;=16,10,IF(L243&lt;=24,6,0)))-IF(L243&lt;=8,0,IF(L243&lt;=16,(L243-9)*0.34,IF(L243&lt;=24,(L243-17)*0.34,0))),0)+IF(F243="PT",IF(L243=1,68,IF(L243=2,52.08,IF(L243=3,41.28,IF(L243=4,24,IF(L243=5,22,IF(L243=6,20,IF(L243=7,18,IF(L243=8,16,0))))))))+IF(L243&lt;=8,0,IF(L243&lt;=16,13,IF(L243&lt;=24,9,IF(L243&lt;=32,4,0))))-IF(L243&lt;=8,0,IF(L243&lt;=16,(L243-9)*0.34,IF(L243&lt;=24,(L243-17)*0.34,IF(L243&lt;=32,(L243-25)*0.34,0)))),0)+IF(F243="JOŽ",IF(L243=1,85,IF(L243=2,59.5,IF(L243=3,45,IF(L243=4,32.5,IF(L243=5,30,IF(L243=6,27.5,IF(L243=7,25,IF(L243=8,22.5,0))))))))+IF(L243&lt;=8,0,IF(L243&lt;=16,19,IF(L243&lt;=24,13,0)))-IF(L243&lt;=8,0,IF(L243&lt;=16,(L243-9)*0.425,IF(L243&lt;=24,(L243-17)*0.425,0))),0)+IF(F243="JPČ",IF(L243=1,68,IF(L243=2,47.6,IF(L243=3,36,IF(L243=4,26,IF(L243=5,24,IF(L243=6,22,IF(L243=7,20,IF(L243=8,18,0))))))))+IF(L243&lt;=8,0,IF(L243&lt;=16,13,IF(L243&lt;=24,9,0)))-IF(L243&lt;=8,0,IF(L243&lt;=16,(L243-9)*0.34,IF(L243&lt;=24,(L243-17)*0.34,0))),0)+IF(F243="JEČ",IF(L243=1,34,IF(L243=2,26.04,IF(L243=3,20.6,IF(L243=4,12,IF(L243=5,11,IF(L243=6,10,IF(L243=7,9,IF(L243=8,8,0))))))))+IF(L243&lt;=8,0,IF(L243&lt;=16,6,0))-IF(L243&lt;=8,0,IF(L243&lt;=16,(L243-9)*0.17,0)),0)+IF(F243="JEOF",IF(L243=1,34,IF(L243=2,26.04,IF(L243=3,20.6,IF(L243=4,12,IF(L243=5,11,IF(L243=6,10,IF(L243=7,9,IF(L243=8,8,0))))))))+IF(L243&lt;=8,0,IF(L243&lt;=16,6,0))-IF(L243&lt;=8,0,IF(L243&lt;=16,(L243-9)*0.17,0)),0)+IF(F243="JnPČ",IF(L243=1,51,IF(L243=2,35.7,IF(L243=3,27,IF(L243=4,19.5,IF(L243=5,18,IF(L243=6,16.5,IF(L243=7,15,IF(L243=8,13.5,0))))))))+IF(L243&lt;=8,0,IF(L243&lt;=16,10,0))-IF(L243&lt;=8,0,IF(L243&lt;=16,(L243-9)*0.255,0)),0)+IF(F243="JnEČ",IF(L243=1,25.5,IF(L243=2,19.53,IF(L243=3,15.48,IF(L243=4,9,IF(L243=5,8.25,IF(L243=6,7.5,IF(L243=7,6.75,IF(L243=8,6,0))))))))+IF(L243&lt;=8,0,IF(L243&lt;=16,5,0))-IF(L243&lt;=8,0,IF(L243&lt;=16,(L243-9)*0.1275,0)),0)+IF(F243="JčPČ",IF(L243=1,21.25,IF(L243=2,14.5,IF(L243=3,11.5,IF(L243=4,7,IF(L243=5,6.5,IF(L243=6,6,IF(L243=7,5.5,IF(L243=8,5,0))))))))+IF(L243&lt;=8,0,IF(L243&lt;=16,4,0))-IF(L243&lt;=8,0,IF(L243&lt;=16,(L243-9)*0.10625,0)),0)+IF(F243="JčEČ",IF(L243=1,17,IF(L243=2,13.02,IF(L243=3,10.32,IF(L243=4,6,IF(L243=5,5.5,IF(L243=6,5,IF(L243=7,4.5,IF(L243=8,4,0))))))))+IF(L243&lt;=8,0,IF(L243&lt;=16,3,0))-IF(L243&lt;=8,0,IF(L243&lt;=16,(L243-9)*0.085,0)),0)+IF(F243="NEAK",IF(L243=1,11.48,IF(L243=2,8.79,IF(L243=3,6.97,IF(L243=4,4.05,IF(L243=5,3.71,IF(L243=6,3.38,IF(L243=7,3.04,IF(L243=8,2.7,0))))))))+IF(L243&lt;=8,0,IF(L243&lt;=16,2,IF(L243&lt;=24,1.3,0)))-IF(L243&lt;=8,0,IF(L243&lt;=16,(L243-9)*0.0574,IF(L243&lt;=24,(L243-17)*0.0574,0))),0))*IF(L243&lt;0,1,IF(OR(F243="PČ",F243="PŽ",F243="PT"),IF(J243&lt;32,J243/32,1),1))* IF(L243&lt;0,1,IF(OR(F243="EČ",F243="EŽ",F243="JOŽ",F243="JPČ",F243="NEAK"),IF(J243&lt;24,J243/24,1),1))*IF(L243&lt;0,1,IF(OR(F243="PČneol",F243="JEČ",F243="JEOF",F243="JnPČ",F243="JnEČ",F243="JčPČ",F243="JčEČ"),IF(J243&lt;16,J243/16,1),1))*IF(L243&lt;0,1,IF(F243="EČneol",IF(J243&lt;8,J243/8,1),1))</f>
        <v>0</v>
      </c>
      <c r="O243" s="9">
        <f t="shared" ref="O243:O252" si="66">IF(F243="OŽ",N243,IF(H243="Ne",IF(J243*0.3&lt;J243-L243,N243,0),IF(J243*0.1&lt;J243-L243,N243,0)))</f>
        <v>0</v>
      </c>
      <c r="P243" s="4">
        <f t="shared" ref="P243" si="67">IF(O243=0,0,IF(F243="OŽ",IF(L243&gt;35,0,IF(J243&gt;35,(36-L243)*1.836,((36-L243)-(36-J243))*1.836)),0)+IF(F243="PČ",IF(L243&gt;31,0,IF(J243&gt;31,(32-L243)*1.347,((32-L243)-(32-J243))*1.347)),0)+ IF(F243="PČneol",IF(L243&gt;15,0,IF(J243&gt;15,(16-L243)*0.255,((16-L243)-(16-J243))*0.255)),0)+IF(F243="PŽ",IF(L243&gt;31,0,IF(J243&gt;31,(32-L243)*0.255,((32-L243)-(32-J243))*0.255)),0)+IF(F243="EČ",IF(L243&gt;23,0,IF(J243&gt;23,(24-L243)*0.612,((24-L243)-(24-J243))*0.612)),0)+IF(F243="EČneol",IF(L243&gt;7,0,IF(J243&gt;7,(8-L243)*0.204,((8-L243)-(8-J243))*0.204)),0)+IF(F243="EŽ",IF(L243&gt;23,0,IF(J243&gt;23,(24-L243)*0.204,((24-L243)-(24-J243))*0.204)),0)+IF(F243="PT",IF(L243&gt;31,0,IF(J243&gt;31,(32-L243)*0.204,((32-L243)-(32-J243))*0.204)),0)+IF(F243="JOŽ",IF(L243&gt;23,0,IF(J243&gt;23,(24-L243)*0.255,((24-L243)-(24-J243))*0.255)),0)+IF(F243="JPČ",IF(L243&gt;23,0,IF(J243&gt;23,(24-L243)*0.204,((24-L243)-(24-J243))*0.204)),0)+IF(F243="JEČ",IF(L243&gt;15,0,IF(J243&gt;15,(16-L243)*0.102,((16-L243)-(16-J243))*0.102)),0)+IF(F243="JEOF",IF(L243&gt;15,0,IF(J243&gt;15,(16-L243)*0.102,((16-L243)-(16-J243))*0.102)),0)+IF(F243="JnPČ",IF(L243&gt;15,0,IF(J243&gt;15,(16-L243)*0.153,((16-L243)-(16-J243))*0.153)),0)+IF(F243="JnEČ",IF(L243&gt;15,0,IF(J243&gt;15,(16-L243)*0.0765,((16-L243)-(16-J243))*0.0765)),0)+IF(F243="JčPČ",IF(L243&gt;15,0,IF(J243&gt;15,(16-L243)*0.06375,((16-L243)-(16-J243))*0.06375)),0)+IF(F243="JčEČ",IF(L243&gt;15,0,IF(J243&gt;15,(16-L243)*0.051,((16-L243)-(16-J243))*0.051)),0)+IF(F243="NEAK",IF(L243&gt;23,0,IF(J243&gt;23,(24-L243)*0.03444,((24-L243)-(24-J243))*0.03444)),0))</f>
        <v>0</v>
      </c>
      <c r="Q243" s="11">
        <f t="shared" ref="Q243" si="68">IF(ISERROR(P243*100/N243),0,(P243*100/N243))</f>
        <v>0</v>
      </c>
      <c r="R243" s="10">
        <f t="shared" ref="R243:R252" si="69">IF(Q243&lt;=30,O243+P243,O243+O243*0.3)*IF(G243=1,0.4,IF(G243=2,0.75,IF(G243="1 (kas 4 m. 1 k. nerengiamos)",0.52,1)))*IF(D243="olimpinė",1,IF(M243="Ne",0.5,1))*IF(OR(A$5="Lietuvos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federacija"),IF(OR(J243&lt;8,K243&lt;16),0,1),1)*E243*IF(I243&lt;=1,1,1/I243)*IF(OR(A$5="Lietuvos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44" spans="1:18">
      <c r="A244" s="62">
        <v>2</v>
      </c>
      <c r="B244" s="62"/>
      <c r="C244" s="1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3">
        <f t="shared" si="65"/>
        <v>0</v>
      </c>
      <c r="O244" s="9">
        <f t="shared" si="66"/>
        <v>0</v>
      </c>
      <c r="P244" s="4">
        <f t="shared" ref="P244:P252" si="70">IF(O244=0,0,IF(F244="OŽ",IF(L244&gt;35,0,IF(J244&gt;35,(36-L244)*1.836,((36-L244)-(36-J244))*1.836)),0)+IF(F244="PČ",IF(L244&gt;31,0,IF(J244&gt;31,(32-L244)*1.347,((32-L244)-(32-J244))*1.347)),0)+ IF(F244="PČneol",IF(L244&gt;15,0,IF(J244&gt;15,(16-L244)*0.255,((16-L244)-(16-J244))*0.255)),0)+IF(F244="PŽ",IF(L244&gt;31,0,IF(J244&gt;31,(32-L244)*0.255,((32-L244)-(32-J244))*0.255)),0)+IF(F244="EČ",IF(L244&gt;23,0,IF(J244&gt;23,(24-L244)*0.612,((24-L244)-(24-J244))*0.612)),0)+IF(F244="EČneol",IF(L244&gt;7,0,IF(J244&gt;7,(8-L244)*0.204,((8-L244)-(8-J244))*0.204)),0)+IF(F244="EŽ",IF(L244&gt;23,0,IF(J244&gt;23,(24-L244)*0.204,((24-L244)-(24-J244))*0.204)),0)+IF(F244="PT",IF(L244&gt;31,0,IF(J244&gt;31,(32-L244)*0.204,((32-L244)-(32-J244))*0.204)),0)+IF(F244="JOŽ",IF(L244&gt;23,0,IF(J244&gt;23,(24-L244)*0.255,((24-L244)-(24-J244))*0.255)),0)+IF(F244="JPČ",IF(L244&gt;23,0,IF(J244&gt;23,(24-L244)*0.204,((24-L244)-(24-J244))*0.204)),0)+IF(F244="JEČ",IF(L244&gt;15,0,IF(J244&gt;15,(16-L244)*0.102,((16-L244)-(16-J244))*0.102)),0)+IF(F244="JEOF",IF(L244&gt;15,0,IF(J244&gt;15,(16-L244)*0.102,((16-L244)-(16-J244))*0.102)),0)+IF(F244="JnPČ",IF(L244&gt;15,0,IF(J244&gt;15,(16-L244)*0.153,((16-L244)-(16-J244))*0.153)),0)+IF(F244="JnEČ",IF(L244&gt;15,0,IF(J244&gt;15,(16-L244)*0.0765,((16-L244)-(16-J244))*0.0765)),0)+IF(F244="JčPČ",IF(L244&gt;15,0,IF(J244&gt;15,(16-L244)*0.06375,((16-L244)-(16-J244))*0.06375)),0)+IF(F244="JčEČ",IF(L244&gt;15,0,IF(J244&gt;15,(16-L244)*0.051,((16-L244)-(16-J244))*0.051)),0)+IF(F244="NEAK",IF(L244&gt;23,0,IF(J244&gt;23,(24-L244)*0.03444,((24-L244)-(24-J244))*0.03444)),0))</f>
        <v>0</v>
      </c>
      <c r="Q244" s="11">
        <f t="shared" ref="Q244:Q252" si="71">IF(ISERROR(P244*100/N244),0,(P244*100/N244))</f>
        <v>0</v>
      </c>
      <c r="R244" s="10">
        <f t="shared" si="69"/>
        <v>0</v>
      </c>
    </row>
    <row r="245" spans="1:18">
      <c r="A245" s="62">
        <v>3</v>
      </c>
      <c r="B245" s="62"/>
      <c r="C245" s="1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3">
        <f t="shared" si="65"/>
        <v>0</v>
      </c>
      <c r="O245" s="9">
        <f t="shared" si="66"/>
        <v>0</v>
      </c>
      <c r="P245" s="4">
        <f t="shared" si="70"/>
        <v>0</v>
      </c>
      <c r="Q245" s="11">
        <f t="shared" si="71"/>
        <v>0</v>
      </c>
      <c r="R245" s="10">
        <f t="shared" si="69"/>
        <v>0</v>
      </c>
    </row>
    <row r="246" spans="1:18">
      <c r="A246" s="62">
        <v>4</v>
      </c>
      <c r="B246" s="62"/>
      <c r="C246" s="1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3">
        <f t="shared" si="65"/>
        <v>0</v>
      </c>
      <c r="O246" s="9">
        <f t="shared" si="66"/>
        <v>0</v>
      </c>
      <c r="P246" s="4">
        <f t="shared" si="70"/>
        <v>0</v>
      </c>
      <c r="Q246" s="11">
        <f t="shared" si="71"/>
        <v>0</v>
      </c>
      <c r="R246" s="10">
        <f t="shared" si="69"/>
        <v>0</v>
      </c>
    </row>
    <row r="247" spans="1:18">
      <c r="A247" s="62">
        <v>5</v>
      </c>
      <c r="B247" s="62"/>
      <c r="C247" s="1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3">
        <f t="shared" si="65"/>
        <v>0</v>
      </c>
      <c r="O247" s="9">
        <f t="shared" si="66"/>
        <v>0</v>
      </c>
      <c r="P247" s="4">
        <f t="shared" si="70"/>
        <v>0</v>
      </c>
      <c r="Q247" s="11">
        <f t="shared" si="71"/>
        <v>0</v>
      </c>
      <c r="R247" s="10">
        <f t="shared" si="69"/>
        <v>0</v>
      </c>
    </row>
    <row r="248" spans="1:18">
      <c r="A248" s="62">
        <v>6</v>
      </c>
      <c r="B248" s="62"/>
      <c r="C248" s="1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3">
        <f t="shared" si="65"/>
        <v>0</v>
      </c>
      <c r="O248" s="9">
        <f t="shared" si="66"/>
        <v>0</v>
      </c>
      <c r="P248" s="4">
        <f t="shared" si="70"/>
        <v>0</v>
      </c>
      <c r="Q248" s="11">
        <f t="shared" si="71"/>
        <v>0</v>
      </c>
      <c r="R248" s="10">
        <f t="shared" si="69"/>
        <v>0</v>
      </c>
    </row>
    <row r="249" spans="1:18">
      <c r="A249" s="62">
        <v>7</v>
      </c>
      <c r="B249" s="62"/>
      <c r="C249" s="1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3">
        <f t="shared" si="65"/>
        <v>0</v>
      </c>
      <c r="O249" s="9">
        <f t="shared" si="66"/>
        <v>0</v>
      </c>
      <c r="P249" s="4">
        <f t="shared" si="70"/>
        <v>0</v>
      </c>
      <c r="Q249" s="11">
        <f t="shared" si="71"/>
        <v>0</v>
      </c>
      <c r="R249" s="10">
        <f t="shared" si="69"/>
        <v>0</v>
      </c>
    </row>
    <row r="250" spans="1:18">
      <c r="A250" s="62">
        <v>8</v>
      </c>
      <c r="B250" s="62"/>
      <c r="C250" s="1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3">
        <f t="shared" si="65"/>
        <v>0</v>
      </c>
      <c r="O250" s="9">
        <f t="shared" si="66"/>
        <v>0</v>
      </c>
      <c r="P250" s="4">
        <f t="shared" si="70"/>
        <v>0</v>
      </c>
      <c r="Q250" s="11">
        <f t="shared" si="71"/>
        <v>0</v>
      </c>
      <c r="R250" s="10">
        <f t="shared" si="69"/>
        <v>0</v>
      </c>
    </row>
    <row r="251" spans="1:18">
      <c r="A251" s="62">
        <v>9</v>
      </c>
      <c r="B251" s="62"/>
      <c r="C251" s="1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3">
        <f t="shared" si="65"/>
        <v>0</v>
      </c>
      <c r="O251" s="9">
        <f t="shared" si="66"/>
        <v>0</v>
      </c>
      <c r="P251" s="4">
        <f t="shared" si="70"/>
        <v>0</v>
      </c>
      <c r="Q251" s="11">
        <f t="shared" si="71"/>
        <v>0</v>
      </c>
      <c r="R251" s="10">
        <f t="shared" si="69"/>
        <v>0</v>
      </c>
    </row>
    <row r="252" spans="1:18">
      <c r="A252" s="62">
        <v>10</v>
      </c>
      <c r="B252" s="62"/>
      <c r="C252" s="1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3">
        <f t="shared" si="65"/>
        <v>0</v>
      </c>
      <c r="O252" s="9">
        <f t="shared" si="66"/>
        <v>0</v>
      </c>
      <c r="P252" s="4">
        <f t="shared" si="70"/>
        <v>0</v>
      </c>
      <c r="Q252" s="11">
        <f t="shared" si="71"/>
        <v>0</v>
      </c>
      <c r="R252" s="10">
        <f t="shared" si="69"/>
        <v>0</v>
      </c>
    </row>
    <row r="253" spans="1:18">
      <c r="A253" s="79" t="s">
        <v>35</v>
      </c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1"/>
      <c r="R253" s="10">
        <f>SUM(R243:R252)</f>
        <v>0</v>
      </c>
    </row>
    <row r="254" spans="1:18" ht="15.75">
      <c r="A254" s="24" t="s">
        <v>36</v>
      </c>
      <c r="B254" s="24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6"/>
    </row>
    <row r="255" spans="1:18">
      <c r="A255" s="49" t="s">
        <v>44</v>
      </c>
      <c r="B255" s="49"/>
      <c r="C255" s="49"/>
      <c r="D255" s="49"/>
      <c r="E255" s="49"/>
      <c r="F255" s="49"/>
      <c r="G255" s="49"/>
      <c r="H255" s="49"/>
      <c r="I255" s="49"/>
      <c r="J255" s="15"/>
      <c r="K255" s="15"/>
      <c r="L255" s="15"/>
      <c r="M255" s="15"/>
      <c r="N255" s="15"/>
      <c r="O255" s="15"/>
      <c r="P255" s="15"/>
      <c r="Q255" s="15"/>
      <c r="R255" s="16"/>
    </row>
    <row r="256" spans="1:18">
      <c r="A256" s="49"/>
      <c r="B256" s="49"/>
      <c r="C256" s="49"/>
      <c r="D256" s="49"/>
      <c r="E256" s="49"/>
      <c r="F256" s="49"/>
      <c r="G256" s="49"/>
      <c r="H256" s="49"/>
      <c r="I256" s="49"/>
      <c r="J256" s="15"/>
      <c r="K256" s="15"/>
      <c r="L256" s="15"/>
      <c r="M256" s="15"/>
      <c r="N256" s="15"/>
      <c r="O256" s="15"/>
      <c r="P256" s="15"/>
      <c r="Q256" s="15"/>
      <c r="R256" s="16"/>
    </row>
    <row r="257" spans="1:18">
      <c r="A257" s="75" t="s">
        <v>92</v>
      </c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58"/>
      <c r="R257" s="8"/>
    </row>
    <row r="258" spans="1:18" ht="18">
      <c r="A258" s="77" t="s">
        <v>27</v>
      </c>
      <c r="B258" s="78"/>
      <c r="C258" s="78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8"/>
      <c r="R258" s="8"/>
    </row>
    <row r="259" spans="1:18">
      <c r="A259" s="75" t="s">
        <v>61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58"/>
      <c r="R259" s="8"/>
    </row>
    <row r="260" spans="1:18">
      <c r="A260" s="62">
        <v>1</v>
      </c>
      <c r="B260" s="62"/>
      <c r="C260" s="1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3">
        <f t="shared" ref="N260:N269" si="72">(IF(F260="OŽ",IF(L260=1,550.8,IF(L260=2,426.38,IF(L260=3,342.14,IF(L260=4,181.44,IF(L260=5,168.48,IF(L260=6,155.52,IF(L260=7,148.5,IF(L260=8,144,0))))))))+IF(L260&lt;=8,0,IF(L260&lt;=16,137.7,IF(L260&lt;=24,108,IF(L260&lt;=32,80.1,IF(L260&lt;=36,52.2,0)))))-IF(L260&lt;=8,0,IF(L260&lt;=16,(L260-9)*2.754,IF(L260&lt;=24,(L260-17)* 2.754,IF(L260&lt;=32,(L260-25)* 2.754,IF(L260&lt;=36,(L260-33)*2.754,0))))),0)+IF(F260="PČ",IF(L260=1,449,IF(L260=2,314.6,IF(L260=3,238,IF(L260=4,172,IF(L260=5,159,IF(L260=6,145,IF(L260=7,132,IF(L260=8,119,0))))))))+IF(L260&lt;=8,0,IF(L260&lt;=16,88,IF(L260&lt;=24,55,IF(L260&lt;=32,22,0))))-IF(L260&lt;=8,0,IF(L260&lt;=16,(L260-9)*2.245,IF(L260&lt;=24,(L260-17)*2.245,IF(L260&lt;=32,(L260-25)*2.245,0)))),0)+IF(F260="PČneol",IF(L260=1,85,IF(L260=2,64.61,IF(L260=3,50.76,IF(L260=4,16.25,IF(L260=5,15,IF(L260=6,13.75,IF(L260=7,12.5,IF(L260=8,11.25,0))))))))+IF(L260&lt;=8,0,IF(L260&lt;=16,9,0))-IF(L260&lt;=8,0,IF(L260&lt;=16,(L260-9)*0.425,0)),0)+IF(F260="PŽ",IF(L260=1,85,IF(L260=2,59.5,IF(L260=3,45,IF(L260=4,32.5,IF(L260=5,30,IF(L260=6,27.5,IF(L260=7,25,IF(L260=8,22.5,0))))))))+IF(L260&lt;=8,0,IF(L260&lt;=16,19,IF(L260&lt;=24,13,IF(L260&lt;=32,8,0))))-IF(L260&lt;=8,0,IF(L260&lt;=16,(L260-9)*0.425,IF(L260&lt;=24,(L260-17)*0.425,IF(L260&lt;=32,(L260-25)*0.425,0)))),0)+IF(F260="EČ",IF(L260=1,204,IF(L260=2,156.24,IF(L260=3,123.84,IF(L260=4,72,IF(L260=5,66,IF(L260=6,60,IF(L260=7,54,IF(L260=8,48,0))))))))+IF(L260&lt;=8,0,IF(L260&lt;=16,40,IF(L260&lt;=24,25,0)))-IF(L260&lt;=8,0,IF(L260&lt;=16,(L260-9)*1.02,IF(L260&lt;=24,(L260-17)*1.02,0))),0)+IF(F260="EČneol",IF(L260=1,68,IF(L260=2,51.69,IF(L260=3,40.61,IF(L260=4,13,IF(L260=5,12,IF(L260=6,11,IF(L260=7,10,IF(L260=8,9,0)))))))))+IF(F260="EŽ",IF(L260=1,68,IF(L260=2,47.6,IF(L260=3,36,IF(L260=4,18,IF(L260=5,16.5,IF(L260=6,15,IF(L260=7,13.5,IF(L260=8,12,0))))))))+IF(L260&lt;=8,0,IF(L260&lt;=16,10,IF(L260&lt;=24,6,0)))-IF(L260&lt;=8,0,IF(L260&lt;=16,(L260-9)*0.34,IF(L260&lt;=24,(L260-17)*0.34,0))),0)+IF(F260="PT",IF(L260=1,68,IF(L260=2,52.08,IF(L260=3,41.28,IF(L260=4,24,IF(L260=5,22,IF(L260=6,20,IF(L260=7,18,IF(L260=8,16,0))))))))+IF(L260&lt;=8,0,IF(L260&lt;=16,13,IF(L260&lt;=24,9,IF(L260&lt;=32,4,0))))-IF(L260&lt;=8,0,IF(L260&lt;=16,(L260-9)*0.34,IF(L260&lt;=24,(L260-17)*0.34,IF(L260&lt;=32,(L260-25)*0.34,0)))),0)+IF(F260="JOŽ",IF(L260=1,85,IF(L260=2,59.5,IF(L260=3,45,IF(L260=4,32.5,IF(L260=5,30,IF(L260=6,27.5,IF(L260=7,25,IF(L260=8,22.5,0))))))))+IF(L260&lt;=8,0,IF(L260&lt;=16,19,IF(L260&lt;=24,13,0)))-IF(L260&lt;=8,0,IF(L260&lt;=16,(L260-9)*0.425,IF(L260&lt;=24,(L260-17)*0.425,0))),0)+IF(F260="JPČ",IF(L260=1,68,IF(L260=2,47.6,IF(L260=3,36,IF(L260=4,26,IF(L260=5,24,IF(L260=6,22,IF(L260=7,20,IF(L260=8,18,0))))))))+IF(L260&lt;=8,0,IF(L260&lt;=16,13,IF(L260&lt;=24,9,0)))-IF(L260&lt;=8,0,IF(L260&lt;=16,(L260-9)*0.34,IF(L260&lt;=24,(L260-17)*0.34,0))),0)+IF(F260="JEČ",IF(L260=1,34,IF(L260=2,26.04,IF(L260=3,20.6,IF(L260=4,12,IF(L260=5,11,IF(L260=6,10,IF(L260=7,9,IF(L260=8,8,0))))))))+IF(L260&lt;=8,0,IF(L260&lt;=16,6,0))-IF(L260&lt;=8,0,IF(L260&lt;=16,(L260-9)*0.17,0)),0)+IF(F260="JEOF",IF(L260=1,34,IF(L260=2,26.04,IF(L260=3,20.6,IF(L260=4,12,IF(L260=5,11,IF(L260=6,10,IF(L260=7,9,IF(L260=8,8,0))))))))+IF(L260&lt;=8,0,IF(L260&lt;=16,6,0))-IF(L260&lt;=8,0,IF(L260&lt;=16,(L260-9)*0.17,0)),0)+IF(F260="JnPČ",IF(L260=1,51,IF(L260=2,35.7,IF(L260=3,27,IF(L260=4,19.5,IF(L260=5,18,IF(L260=6,16.5,IF(L260=7,15,IF(L260=8,13.5,0))))))))+IF(L260&lt;=8,0,IF(L260&lt;=16,10,0))-IF(L260&lt;=8,0,IF(L260&lt;=16,(L260-9)*0.255,0)),0)+IF(F260="JnEČ",IF(L260=1,25.5,IF(L260=2,19.53,IF(L260=3,15.48,IF(L260=4,9,IF(L260=5,8.25,IF(L260=6,7.5,IF(L260=7,6.75,IF(L260=8,6,0))))))))+IF(L260&lt;=8,0,IF(L260&lt;=16,5,0))-IF(L260&lt;=8,0,IF(L260&lt;=16,(L260-9)*0.1275,0)),0)+IF(F260="JčPČ",IF(L260=1,21.25,IF(L260=2,14.5,IF(L260=3,11.5,IF(L260=4,7,IF(L260=5,6.5,IF(L260=6,6,IF(L260=7,5.5,IF(L260=8,5,0))))))))+IF(L260&lt;=8,0,IF(L260&lt;=16,4,0))-IF(L260&lt;=8,0,IF(L260&lt;=16,(L260-9)*0.10625,0)),0)+IF(F260="JčEČ",IF(L260=1,17,IF(L260=2,13.02,IF(L260=3,10.32,IF(L260=4,6,IF(L260=5,5.5,IF(L260=6,5,IF(L260=7,4.5,IF(L260=8,4,0))))))))+IF(L260&lt;=8,0,IF(L260&lt;=16,3,0))-IF(L260&lt;=8,0,IF(L260&lt;=16,(L260-9)*0.085,0)),0)+IF(F260="NEAK",IF(L260=1,11.48,IF(L260=2,8.79,IF(L260=3,6.97,IF(L260=4,4.05,IF(L260=5,3.71,IF(L260=6,3.38,IF(L260=7,3.04,IF(L260=8,2.7,0))))))))+IF(L260&lt;=8,0,IF(L260&lt;=16,2,IF(L260&lt;=24,1.3,0)))-IF(L260&lt;=8,0,IF(L260&lt;=16,(L260-9)*0.0574,IF(L260&lt;=24,(L260-17)*0.0574,0))),0))*IF(L260&lt;0,1,IF(OR(F260="PČ",F260="PŽ",F260="PT"),IF(J260&lt;32,J260/32,1),1))* IF(L260&lt;0,1,IF(OR(F260="EČ",F260="EŽ",F260="JOŽ",F260="JPČ",F260="NEAK"),IF(J260&lt;24,J260/24,1),1))*IF(L260&lt;0,1,IF(OR(F260="PČneol",F260="JEČ",F260="JEOF",F260="JnPČ",F260="JnEČ",F260="JčPČ",F260="JčEČ"),IF(J260&lt;16,J260/16,1),1))*IF(L260&lt;0,1,IF(F260="EČneol",IF(J260&lt;8,J260/8,1),1))</f>
        <v>0</v>
      </c>
      <c r="O260" s="9">
        <f t="shared" ref="O260:O269" si="73">IF(F260="OŽ",N260,IF(H260="Ne",IF(J260*0.3&lt;J260-L260,N260,0),IF(J260*0.1&lt;J260-L260,N260,0)))</f>
        <v>0</v>
      </c>
      <c r="P260" s="4">
        <f t="shared" ref="P260" si="74">IF(O260=0,0,IF(F260="OŽ",IF(L260&gt;35,0,IF(J260&gt;35,(36-L260)*1.836,((36-L260)-(36-J260))*1.836)),0)+IF(F260="PČ",IF(L260&gt;31,0,IF(J260&gt;31,(32-L260)*1.347,((32-L260)-(32-J260))*1.347)),0)+ IF(F260="PČneol",IF(L260&gt;15,0,IF(J260&gt;15,(16-L260)*0.255,((16-L260)-(16-J260))*0.255)),0)+IF(F260="PŽ",IF(L260&gt;31,0,IF(J260&gt;31,(32-L260)*0.255,((32-L260)-(32-J260))*0.255)),0)+IF(F260="EČ",IF(L260&gt;23,0,IF(J260&gt;23,(24-L260)*0.612,((24-L260)-(24-J260))*0.612)),0)+IF(F260="EČneol",IF(L260&gt;7,0,IF(J260&gt;7,(8-L260)*0.204,((8-L260)-(8-J260))*0.204)),0)+IF(F260="EŽ",IF(L260&gt;23,0,IF(J260&gt;23,(24-L260)*0.204,((24-L260)-(24-J260))*0.204)),0)+IF(F260="PT",IF(L260&gt;31,0,IF(J260&gt;31,(32-L260)*0.204,((32-L260)-(32-J260))*0.204)),0)+IF(F260="JOŽ",IF(L260&gt;23,0,IF(J260&gt;23,(24-L260)*0.255,((24-L260)-(24-J260))*0.255)),0)+IF(F260="JPČ",IF(L260&gt;23,0,IF(J260&gt;23,(24-L260)*0.204,((24-L260)-(24-J260))*0.204)),0)+IF(F260="JEČ",IF(L260&gt;15,0,IF(J260&gt;15,(16-L260)*0.102,((16-L260)-(16-J260))*0.102)),0)+IF(F260="JEOF",IF(L260&gt;15,0,IF(J260&gt;15,(16-L260)*0.102,((16-L260)-(16-J260))*0.102)),0)+IF(F260="JnPČ",IF(L260&gt;15,0,IF(J260&gt;15,(16-L260)*0.153,((16-L260)-(16-J260))*0.153)),0)+IF(F260="JnEČ",IF(L260&gt;15,0,IF(J260&gt;15,(16-L260)*0.0765,((16-L260)-(16-J260))*0.0765)),0)+IF(F260="JčPČ",IF(L260&gt;15,0,IF(J260&gt;15,(16-L260)*0.06375,((16-L260)-(16-J260))*0.06375)),0)+IF(F260="JčEČ",IF(L260&gt;15,0,IF(J260&gt;15,(16-L260)*0.051,((16-L260)-(16-J260))*0.051)),0)+IF(F260="NEAK",IF(L260&gt;23,0,IF(J260&gt;23,(24-L260)*0.03444,((24-L260)-(24-J260))*0.03444)),0))</f>
        <v>0</v>
      </c>
      <c r="Q260" s="11">
        <f t="shared" ref="Q260" si="75">IF(ISERROR(P260*100/N260),0,(P260*100/N260))</f>
        <v>0</v>
      </c>
      <c r="R260" s="10">
        <f t="shared" ref="R260:R269" si="76">IF(Q260&lt;=30,O260+P260,O260+O260*0.3)*IF(G260=1,0.4,IF(G260=2,0.75,IF(G260="1 (kas 4 m. 1 k. nerengiamos)",0.52,1)))*IF(D260="olimpinė",1,IF(M260="Ne",0.5,1))*IF(OR(A$5="Lietuvos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federacija"),IF(OR(J260&lt;8,K260&lt;16),0,1),1)*E260*IF(I260&lt;=1,1,1/I260)*IF(OR(A$5="Lietuvos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61" spans="1:18">
      <c r="A261" s="62">
        <v>2</v>
      </c>
      <c r="B261" s="62"/>
      <c r="C261" s="1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3">
        <f t="shared" si="72"/>
        <v>0</v>
      </c>
      <c r="O261" s="9">
        <f t="shared" si="73"/>
        <v>0</v>
      </c>
      <c r="P261" s="4">
        <f t="shared" ref="P261:P269" si="77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0</v>
      </c>
      <c r="Q261" s="11">
        <f t="shared" ref="Q261:Q269" si="78">IF(ISERROR(P261*100/N261),0,(P261*100/N261))</f>
        <v>0</v>
      </c>
      <c r="R261" s="10">
        <f t="shared" si="76"/>
        <v>0</v>
      </c>
    </row>
    <row r="262" spans="1:18">
      <c r="A262" s="62">
        <v>3</v>
      </c>
      <c r="B262" s="62"/>
      <c r="C262" s="1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3">
        <f t="shared" si="72"/>
        <v>0</v>
      </c>
      <c r="O262" s="9">
        <f t="shared" si="73"/>
        <v>0</v>
      </c>
      <c r="P262" s="4">
        <f t="shared" si="77"/>
        <v>0</v>
      </c>
      <c r="Q262" s="11">
        <f t="shared" si="78"/>
        <v>0</v>
      </c>
      <c r="R262" s="10">
        <f t="shared" si="76"/>
        <v>0</v>
      </c>
    </row>
    <row r="263" spans="1:18">
      <c r="A263" s="62">
        <v>4</v>
      </c>
      <c r="B263" s="62"/>
      <c r="C263" s="1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3">
        <f t="shared" si="72"/>
        <v>0</v>
      </c>
      <c r="O263" s="9">
        <f t="shared" si="73"/>
        <v>0</v>
      </c>
      <c r="P263" s="4">
        <f t="shared" si="77"/>
        <v>0</v>
      </c>
      <c r="Q263" s="11">
        <f t="shared" si="78"/>
        <v>0</v>
      </c>
      <c r="R263" s="10">
        <f t="shared" si="76"/>
        <v>0</v>
      </c>
    </row>
    <row r="264" spans="1:18">
      <c r="A264" s="62">
        <v>5</v>
      </c>
      <c r="B264" s="62"/>
      <c r="C264" s="1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3">
        <f t="shared" si="72"/>
        <v>0</v>
      </c>
      <c r="O264" s="9">
        <f t="shared" si="73"/>
        <v>0</v>
      </c>
      <c r="P264" s="4">
        <f t="shared" si="77"/>
        <v>0</v>
      </c>
      <c r="Q264" s="11">
        <f t="shared" si="78"/>
        <v>0</v>
      </c>
      <c r="R264" s="10">
        <f t="shared" si="76"/>
        <v>0</v>
      </c>
    </row>
    <row r="265" spans="1:18">
      <c r="A265" s="62">
        <v>6</v>
      </c>
      <c r="B265" s="62"/>
      <c r="C265" s="1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3">
        <f t="shared" si="72"/>
        <v>0</v>
      </c>
      <c r="O265" s="9">
        <f t="shared" si="73"/>
        <v>0</v>
      </c>
      <c r="P265" s="4">
        <f t="shared" si="77"/>
        <v>0</v>
      </c>
      <c r="Q265" s="11">
        <f t="shared" si="78"/>
        <v>0</v>
      </c>
      <c r="R265" s="10">
        <f t="shared" si="76"/>
        <v>0</v>
      </c>
    </row>
    <row r="266" spans="1:18">
      <c r="A266" s="62">
        <v>7</v>
      </c>
      <c r="B266" s="62"/>
      <c r="C266" s="1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3">
        <f t="shared" si="72"/>
        <v>0</v>
      </c>
      <c r="O266" s="9">
        <f t="shared" si="73"/>
        <v>0</v>
      </c>
      <c r="P266" s="4">
        <f t="shared" si="77"/>
        <v>0</v>
      </c>
      <c r="Q266" s="11">
        <f t="shared" si="78"/>
        <v>0</v>
      </c>
      <c r="R266" s="10">
        <f t="shared" si="76"/>
        <v>0</v>
      </c>
    </row>
    <row r="267" spans="1:18">
      <c r="A267" s="62">
        <v>8</v>
      </c>
      <c r="B267" s="62"/>
      <c r="C267" s="1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3">
        <f t="shared" si="72"/>
        <v>0</v>
      </c>
      <c r="O267" s="9">
        <f t="shared" si="73"/>
        <v>0</v>
      </c>
      <c r="P267" s="4">
        <f t="shared" si="77"/>
        <v>0</v>
      </c>
      <c r="Q267" s="11">
        <f t="shared" si="78"/>
        <v>0</v>
      </c>
      <c r="R267" s="10">
        <f t="shared" si="76"/>
        <v>0</v>
      </c>
    </row>
    <row r="268" spans="1:18">
      <c r="A268" s="62">
        <v>9</v>
      </c>
      <c r="B268" s="62"/>
      <c r="C268" s="1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3">
        <f t="shared" si="72"/>
        <v>0</v>
      </c>
      <c r="O268" s="9">
        <f t="shared" si="73"/>
        <v>0</v>
      </c>
      <c r="P268" s="4">
        <f t="shared" si="77"/>
        <v>0</v>
      </c>
      <c r="Q268" s="11">
        <f t="shared" si="78"/>
        <v>0</v>
      </c>
      <c r="R268" s="10">
        <f t="shared" si="76"/>
        <v>0</v>
      </c>
    </row>
    <row r="269" spans="1:18">
      <c r="A269" s="62">
        <v>10</v>
      </c>
      <c r="B269" s="62"/>
      <c r="C269" s="1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3">
        <f t="shared" si="72"/>
        <v>0</v>
      </c>
      <c r="O269" s="9">
        <f t="shared" si="73"/>
        <v>0</v>
      </c>
      <c r="P269" s="4">
        <f t="shared" si="77"/>
        <v>0</v>
      </c>
      <c r="Q269" s="11">
        <f t="shared" si="78"/>
        <v>0</v>
      </c>
      <c r="R269" s="10">
        <f t="shared" si="76"/>
        <v>0</v>
      </c>
    </row>
    <row r="270" spans="1:18">
      <c r="A270" s="79" t="s">
        <v>35</v>
      </c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1"/>
      <c r="R270" s="10">
        <f>SUM(R260:R269)</f>
        <v>0</v>
      </c>
    </row>
    <row r="271" spans="1:18" ht="15.75">
      <c r="A271" s="24" t="s">
        <v>36</v>
      </c>
      <c r="B271" s="24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6"/>
    </row>
    <row r="272" spans="1:18">
      <c r="A272" s="49" t="s">
        <v>44</v>
      </c>
      <c r="B272" s="49"/>
      <c r="C272" s="49"/>
      <c r="D272" s="49"/>
      <c r="E272" s="49"/>
      <c r="F272" s="49"/>
      <c r="G272" s="49"/>
      <c r="H272" s="49"/>
      <c r="I272" s="49"/>
      <c r="J272" s="15"/>
      <c r="K272" s="15"/>
      <c r="L272" s="15"/>
      <c r="M272" s="15"/>
      <c r="N272" s="15"/>
      <c r="O272" s="15"/>
      <c r="P272" s="15"/>
      <c r="Q272" s="15"/>
      <c r="R272" s="16"/>
    </row>
    <row r="273" spans="1:18">
      <c r="A273" s="75" t="s">
        <v>92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58"/>
      <c r="R273" s="8"/>
    </row>
    <row r="274" spans="1:18" ht="18">
      <c r="A274" s="77" t="s">
        <v>27</v>
      </c>
      <c r="B274" s="78"/>
      <c r="C274" s="78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8"/>
      <c r="R274" s="8"/>
    </row>
    <row r="275" spans="1:18">
      <c r="A275" s="75" t="s">
        <v>61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58"/>
      <c r="R275" s="8"/>
    </row>
    <row r="276" spans="1:18">
      <c r="A276" s="62">
        <v>1</v>
      </c>
      <c r="B276" s="62"/>
      <c r="C276" s="1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3">
        <f t="shared" ref="N276:N285" si="79">(IF(F276="OŽ",IF(L276=1,550.8,IF(L276=2,426.38,IF(L276=3,342.14,IF(L276=4,181.44,IF(L276=5,168.48,IF(L276=6,155.52,IF(L276=7,148.5,IF(L276=8,144,0))))))))+IF(L276&lt;=8,0,IF(L276&lt;=16,137.7,IF(L276&lt;=24,108,IF(L276&lt;=32,80.1,IF(L276&lt;=36,52.2,0)))))-IF(L276&lt;=8,0,IF(L276&lt;=16,(L276-9)*2.754,IF(L276&lt;=24,(L276-17)* 2.754,IF(L276&lt;=32,(L276-25)* 2.754,IF(L276&lt;=36,(L276-33)*2.754,0))))),0)+IF(F276="PČ",IF(L276=1,449,IF(L276=2,314.6,IF(L276=3,238,IF(L276=4,172,IF(L276=5,159,IF(L276=6,145,IF(L276=7,132,IF(L276=8,119,0))))))))+IF(L276&lt;=8,0,IF(L276&lt;=16,88,IF(L276&lt;=24,55,IF(L276&lt;=32,22,0))))-IF(L276&lt;=8,0,IF(L276&lt;=16,(L276-9)*2.245,IF(L276&lt;=24,(L276-17)*2.245,IF(L276&lt;=32,(L276-25)*2.245,0)))),0)+IF(F276="PČneol",IF(L276=1,85,IF(L276=2,64.61,IF(L276=3,50.76,IF(L276=4,16.25,IF(L276=5,15,IF(L276=6,13.75,IF(L276=7,12.5,IF(L276=8,11.25,0))))))))+IF(L276&lt;=8,0,IF(L276&lt;=16,9,0))-IF(L276&lt;=8,0,IF(L276&lt;=16,(L276-9)*0.425,0)),0)+IF(F276="PŽ",IF(L276=1,85,IF(L276=2,59.5,IF(L276=3,45,IF(L276=4,32.5,IF(L276=5,30,IF(L276=6,27.5,IF(L276=7,25,IF(L276=8,22.5,0))))))))+IF(L276&lt;=8,0,IF(L276&lt;=16,19,IF(L276&lt;=24,13,IF(L276&lt;=32,8,0))))-IF(L276&lt;=8,0,IF(L276&lt;=16,(L276-9)*0.425,IF(L276&lt;=24,(L276-17)*0.425,IF(L276&lt;=32,(L276-25)*0.425,0)))),0)+IF(F276="EČ",IF(L276=1,204,IF(L276=2,156.24,IF(L276=3,123.84,IF(L276=4,72,IF(L276=5,66,IF(L276=6,60,IF(L276=7,54,IF(L276=8,48,0))))))))+IF(L276&lt;=8,0,IF(L276&lt;=16,40,IF(L276&lt;=24,25,0)))-IF(L276&lt;=8,0,IF(L276&lt;=16,(L276-9)*1.02,IF(L276&lt;=24,(L276-17)*1.02,0))),0)+IF(F276="EČneol",IF(L276=1,68,IF(L276=2,51.69,IF(L276=3,40.61,IF(L276=4,13,IF(L276=5,12,IF(L276=6,11,IF(L276=7,10,IF(L276=8,9,0)))))))))+IF(F276="EŽ",IF(L276=1,68,IF(L276=2,47.6,IF(L276=3,36,IF(L276=4,18,IF(L276=5,16.5,IF(L276=6,15,IF(L276=7,13.5,IF(L276=8,12,0))))))))+IF(L276&lt;=8,0,IF(L276&lt;=16,10,IF(L276&lt;=24,6,0)))-IF(L276&lt;=8,0,IF(L276&lt;=16,(L276-9)*0.34,IF(L276&lt;=24,(L276-17)*0.34,0))),0)+IF(F276="PT",IF(L276=1,68,IF(L276=2,52.08,IF(L276=3,41.28,IF(L276=4,24,IF(L276=5,22,IF(L276=6,20,IF(L276=7,18,IF(L276=8,16,0))))))))+IF(L276&lt;=8,0,IF(L276&lt;=16,13,IF(L276&lt;=24,9,IF(L276&lt;=32,4,0))))-IF(L276&lt;=8,0,IF(L276&lt;=16,(L276-9)*0.34,IF(L276&lt;=24,(L276-17)*0.34,IF(L276&lt;=32,(L276-25)*0.34,0)))),0)+IF(F276="JOŽ",IF(L276=1,85,IF(L276=2,59.5,IF(L276=3,45,IF(L276=4,32.5,IF(L276=5,30,IF(L276=6,27.5,IF(L276=7,25,IF(L276=8,22.5,0))))))))+IF(L276&lt;=8,0,IF(L276&lt;=16,19,IF(L276&lt;=24,13,0)))-IF(L276&lt;=8,0,IF(L276&lt;=16,(L276-9)*0.425,IF(L276&lt;=24,(L276-17)*0.425,0))),0)+IF(F276="JPČ",IF(L276=1,68,IF(L276=2,47.6,IF(L276=3,36,IF(L276=4,26,IF(L276=5,24,IF(L276=6,22,IF(L276=7,20,IF(L276=8,18,0))))))))+IF(L276&lt;=8,0,IF(L276&lt;=16,13,IF(L276&lt;=24,9,0)))-IF(L276&lt;=8,0,IF(L276&lt;=16,(L276-9)*0.34,IF(L276&lt;=24,(L276-17)*0.34,0))),0)+IF(F276="JEČ",IF(L276=1,34,IF(L276=2,26.04,IF(L276=3,20.6,IF(L276=4,12,IF(L276=5,11,IF(L276=6,10,IF(L276=7,9,IF(L276=8,8,0))))))))+IF(L276&lt;=8,0,IF(L276&lt;=16,6,0))-IF(L276&lt;=8,0,IF(L276&lt;=16,(L276-9)*0.17,0)),0)+IF(F276="JEOF",IF(L276=1,34,IF(L276=2,26.04,IF(L276=3,20.6,IF(L276=4,12,IF(L276=5,11,IF(L276=6,10,IF(L276=7,9,IF(L276=8,8,0))))))))+IF(L276&lt;=8,0,IF(L276&lt;=16,6,0))-IF(L276&lt;=8,0,IF(L276&lt;=16,(L276-9)*0.17,0)),0)+IF(F276="JnPČ",IF(L276=1,51,IF(L276=2,35.7,IF(L276=3,27,IF(L276=4,19.5,IF(L276=5,18,IF(L276=6,16.5,IF(L276=7,15,IF(L276=8,13.5,0))))))))+IF(L276&lt;=8,0,IF(L276&lt;=16,10,0))-IF(L276&lt;=8,0,IF(L276&lt;=16,(L276-9)*0.255,0)),0)+IF(F276="JnEČ",IF(L276=1,25.5,IF(L276=2,19.53,IF(L276=3,15.48,IF(L276=4,9,IF(L276=5,8.25,IF(L276=6,7.5,IF(L276=7,6.75,IF(L276=8,6,0))))))))+IF(L276&lt;=8,0,IF(L276&lt;=16,5,0))-IF(L276&lt;=8,0,IF(L276&lt;=16,(L276-9)*0.1275,0)),0)+IF(F276="JčPČ",IF(L276=1,21.25,IF(L276=2,14.5,IF(L276=3,11.5,IF(L276=4,7,IF(L276=5,6.5,IF(L276=6,6,IF(L276=7,5.5,IF(L276=8,5,0))))))))+IF(L276&lt;=8,0,IF(L276&lt;=16,4,0))-IF(L276&lt;=8,0,IF(L276&lt;=16,(L276-9)*0.10625,0)),0)+IF(F276="JčEČ",IF(L276=1,17,IF(L276=2,13.02,IF(L276=3,10.32,IF(L276=4,6,IF(L276=5,5.5,IF(L276=6,5,IF(L276=7,4.5,IF(L276=8,4,0))))))))+IF(L276&lt;=8,0,IF(L276&lt;=16,3,0))-IF(L276&lt;=8,0,IF(L276&lt;=16,(L276-9)*0.085,0)),0)+IF(F276="NEAK",IF(L276=1,11.48,IF(L276=2,8.79,IF(L276=3,6.97,IF(L276=4,4.05,IF(L276=5,3.71,IF(L276=6,3.38,IF(L276=7,3.04,IF(L276=8,2.7,0))))))))+IF(L276&lt;=8,0,IF(L276&lt;=16,2,IF(L276&lt;=24,1.3,0)))-IF(L276&lt;=8,0,IF(L276&lt;=16,(L276-9)*0.0574,IF(L276&lt;=24,(L276-17)*0.0574,0))),0))*IF(L276&lt;0,1,IF(OR(F276="PČ",F276="PŽ",F276="PT"),IF(J276&lt;32,J276/32,1),1))* IF(L276&lt;0,1,IF(OR(F276="EČ",F276="EŽ",F276="JOŽ",F276="JPČ",F276="NEAK"),IF(J276&lt;24,J276/24,1),1))*IF(L276&lt;0,1,IF(OR(F276="PČneol",F276="JEČ",F276="JEOF",F276="JnPČ",F276="JnEČ",F276="JčPČ",F276="JčEČ"),IF(J276&lt;16,J276/16,1),1))*IF(L276&lt;0,1,IF(F276="EČneol",IF(J276&lt;8,J276/8,1),1))</f>
        <v>0</v>
      </c>
      <c r="O276" s="9">
        <f t="shared" ref="O276:O285" si="80">IF(F276="OŽ",N276,IF(H276="Ne",IF(J276*0.3&lt;J276-L276,N276,0),IF(J276*0.1&lt;J276-L276,N276,0)))</f>
        <v>0</v>
      </c>
      <c r="P276" s="4">
        <f t="shared" ref="P276" si="81">IF(O276=0,0,IF(F276="OŽ",IF(L276&gt;35,0,IF(J276&gt;35,(36-L276)*1.836,((36-L276)-(36-J276))*1.836)),0)+IF(F276="PČ",IF(L276&gt;31,0,IF(J276&gt;31,(32-L276)*1.347,((32-L276)-(32-J276))*1.347)),0)+ IF(F276="PČneol",IF(L276&gt;15,0,IF(J276&gt;15,(16-L276)*0.255,((16-L276)-(16-J276))*0.255)),0)+IF(F276="PŽ",IF(L276&gt;31,0,IF(J276&gt;31,(32-L276)*0.255,((32-L276)-(32-J276))*0.255)),0)+IF(F276="EČ",IF(L276&gt;23,0,IF(J276&gt;23,(24-L276)*0.612,((24-L276)-(24-J276))*0.612)),0)+IF(F276="EČneol",IF(L276&gt;7,0,IF(J276&gt;7,(8-L276)*0.204,((8-L276)-(8-J276))*0.204)),0)+IF(F276="EŽ",IF(L276&gt;23,0,IF(J276&gt;23,(24-L276)*0.204,((24-L276)-(24-J276))*0.204)),0)+IF(F276="PT",IF(L276&gt;31,0,IF(J276&gt;31,(32-L276)*0.204,((32-L276)-(32-J276))*0.204)),0)+IF(F276="JOŽ",IF(L276&gt;23,0,IF(J276&gt;23,(24-L276)*0.255,((24-L276)-(24-J276))*0.255)),0)+IF(F276="JPČ",IF(L276&gt;23,0,IF(J276&gt;23,(24-L276)*0.204,((24-L276)-(24-J276))*0.204)),0)+IF(F276="JEČ",IF(L276&gt;15,0,IF(J276&gt;15,(16-L276)*0.102,((16-L276)-(16-J276))*0.102)),0)+IF(F276="JEOF",IF(L276&gt;15,0,IF(J276&gt;15,(16-L276)*0.102,((16-L276)-(16-J276))*0.102)),0)+IF(F276="JnPČ",IF(L276&gt;15,0,IF(J276&gt;15,(16-L276)*0.153,((16-L276)-(16-J276))*0.153)),0)+IF(F276="JnEČ",IF(L276&gt;15,0,IF(J276&gt;15,(16-L276)*0.0765,((16-L276)-(16-J276))*0.0765)),0)+IF(F276="JčPČ",IF(L276&gt;15,0,IF(J276&gt;15,(16-L276)*0.06375,((16-L276)-(16-J276))*0.06375)),0)+IF(F276="JčEČ",IF(L276&gt;15,0,IF(J276&gt;15,(16-L276)*0.051,((16-L276)-(16-J276))*0.051)),0)+IF(F276="NEAK",IF(L276&gt;23,0,IF(J276&gt;23,(24-L276)*0.03444,((24-L276)-(24-J276))*0.03444)),0))</f>
        <v>0</v>
      </c>
      <c r="Q276" s="11">
        <f t="shared" ref="Q276" si="82">IF(ISERROR(P276*100/N276),0,(P276*100/N276))</f>
        <v>0</v>
      </c>
      <c r="R276" s="10">
        <f t="shared" ref="R276:R285" si="83">IF(Q276&lt;=30,O276+P276,O276+O276*0.3)*IF(G276=1,0.4,IF(G276=2,0.75,IF(G276="1 (kas 4 m. 1 k. nerengiamos)",0.52,1)))*IF(D276="olimpinė",1,IF(M276="Ne",0.5,1))*IF(OR(A$5="Lietuvos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federacija"),IF(OR(J276&lt;8,K276&lt;16),0,1),1)*E276*IF(I276&lt;=1,1,1/I276)*IF(OR(A$5="Lietuvos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77" spans="1:18">
      <c r="A277" s="62">
        <v>2</v>
      </c>
      <c r="B277" s="62"/>
      <c r="C277" s="1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3">
        <f t="shared" si="79"/>
        <v>0</v>
      </c>
      <c r="O277" s="9">
        <f t="shared" si="80"/>
        <v>0</v>
      </c>
      <c r="P277" s="4">
        <f t="shared" ref="P277:P285" si="84">IF(O277=0,0,IF(F277="OŽ",IF(L277&gt;35,0,IF(J277&gt;35,(36-L277)*1.836,((36-L277)-(36-J277))*1.836)),0)+IF(F277="PČ",IF(L277&gt;31,0,IF(J277&gt;31,(32-L277)*1.347,((32-L277)-(32-J277))*1.347)),0)+ IF(F277="PČneol",IF(L277&gt;15,0,IF(J277&gt;15,(16-L277)*0.255,((16-L277)-(16-J277))*0.255)),0)+IF(F277="PŽ",IF(L277&gt;31,0,IF(J277&gt;31,(32-L277)*0.255,((32-L277)-(32-J277))*0.255)),0)+IF(F277="EČ",IF(L277&gt;23,0,IF(J277&gt;23,(24-L277)*0.612,((24-L277)-(24-J277))*0.612)),0)+IF(F277="EČneol",IF(L277&gt;7,0,IF(J277&gt;7,(8-L277)*0.204,((8-L277)-(8-J277))*0.204)),0)+IF(F277="EŽ",IF(L277&gt;23,0,IF(J277&gt;23,(24-L277)*0.204,((24-L277)-(24-J277))*0.204)),0)+IF(F277="PT",IF(L277&gt;31,0,IF(J277&gt;31,(32-L277)*0.204,((32-L277)-(32-J277))*0.204)),0)+IF(F277="JOŽ",IF(L277&gt;23,0,IF(J277&gt;23,(24-L277)*0.255,((24-L277)-(24-J277))*0.255)),0)+IF(F277="JPČ",IF(L277&gt;23,0,IF(J277&gt;23,(24-L277)*0.204,((24-L277)-(24-J277))*0.204)),0)+IF(F277="JEČ",IF(L277&gt;15,0,IF(J277&gt;15,(16-L277)*0.102,((16-L277)-(16-J277))*0.102)),0)+IF(F277="JEOF",IF(L277&gt;15,0,IF(J277&gt;15,(16-L277)*0.102,((16-L277)-(16-J277))*0.102)),0)+IF(F277="JnPČ",IF(L277&gt;15,0,IF(J277&gt;15,(16-L277)*0.153,((16-L277)-(16-J277))*0.153)),0)+IF(F277="JnEČ",IF(L277&gt;15,0,IF(J277&gt;15,(16-L277)*0.0765,((16-L277)-(16-J277))*0.0765)),0)+IF(F277="JčPČ",IF(L277&gt;15,0,IF(J277&gt;15,(16-L277)*0.06375,((16-L277)-(16-J277))*0.06375)),0)+IF(F277="JčEČ",IF(L277&gt;15,0,IF(J277&gt;15,(16-L277)*0.051,((16-L277)-(16-J277))*0.051)),0)+IF(F277="NEAK",IF(L277&gt;23,0,IF(J277&gt;23,(24-L277)*0.03444,((24-L277)-(24-J277))*0.03444)),0))</f>
        <v>0</v>
      </c>
      <c r="Q277" s="11">
        <f t="shared" ref="Q277:Q285" si="85">IF(ISERROR(P277*100/N277),0,(P277*100/N277))</f>
        <v>0</v>
      </c>
      <c r="R277" s="10">
        <f t="shared" si="83"/>
        <v>0</v>
      </c>
    </row>
    <row r="278" spans="1:18">
      <c r="A278" s="62">
        <v>3</v>
      </c>
      <c r="B278" s="62"/>
      <c r="C278" s="1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3">
        <f t="shared" si="79"/>
        <v>0</v>
      </c>
      <c r="O278" s="9">
        <f t="shared" si="80"/>
        <v>0</v>
      </c>
      <c r="P278" s="4">
        <f t="shared" si="84"/>
        <v>0</v>
      </c>
      <c r="Q278" s="11">
        <f t="shared" si="85"/>
        <v>0</v>
      </c>
      <c r="R278" s="10">
        <f t="shared" si="83"/>
        <v>0</v>
      </c>
    </row>
    <row r="279" spans="1:18">
      <c r="A279" s="62">
        <v>4</v>
      </c>
      <c r="B279" s="62"/>
      <c r="C279" s="1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3">
        <f t="shared" si="79"/>
        <v>0</v>
      </c>
      <c r="O279" s="9">
        <f t="shared" si="80"/>
        <v>0</v>
      </c>
      <c r="P279" s="4">
        <f t="shared" si="84"/>
        <v>0</v>
      </c>
      <c r="Q279" s="11">
        <f t="shared" si="85"/>
        <v>0</v>
      </c>
      <c r="R279" s="10">
        <f t="shared" si="83"/>
        <v>0</v>
      </c>
    </row>
    <row r="280" spans="1:18">
      <c r="A280" s="62">
        <v>5</v>
      </c>
      <c r="B280" s="62"/>
      <c r="C280" s="1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3">
        <f t="shared" si="79"/>
        <v>0</v>
      </c>
      <c r="O280" s="9">
        <f t="shared" si="80"/>
        <v>0</v>
      </c>
      <c r="P280" s="4">
        <f t="shared" si="84"/>
        <v>0</v>
      </c>
      <c r="Q280" s="11">
        <f t="shared" si="85"/>
        <v>0</v>
      </c>
      <c r="R280" s="10">
        <f t="shared" si="83"/>
        <v>0</v>
      </c>
    </row>
    <row r="281" spans="1:18">
      <c r="A281" s="62">
        <v>6</v>
      </c>
      <c r="B281" s="62"/>
      <c r="C281" s="1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3">
        <f t="shared" si="79"/>
        <v>0</v>
      </c>
      <c r="O281" s="9">
        <f t="shared" si="80"/>
        <v>0</v>
      </c>
      <c r="P281" s="4">
        <f t="shared" si="84"/>
        <v>0</v>
      </c>
      <c r="Q281" s="11">
        <f t="shared" si="85"/>
        <v>0</v>
      </c>
      <c r="R281" s="10">
        <f t="shared" si="83"/>
        <v>0</v>
      </c>
    </row>
    <row r="282" spans="1:18">
      <c r="A282" s="62">
        <v>7</v>
      </c>
      <c r="B282" s="62"/>
      <c r="C282" s="1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3">
        <f t="shared" si="79"/>
        <v>0</v>
      </c>
      <c r="O282" s="9">
        <f t="shared" si="80"/>
        <v>0</v>
      </c>
      <c r="P282" s="4">
        <f t="shared" si="84"/>
        <v>0</v>
      </c>
      <c r="Q282" s="11">
        <f t="shared" si="85"/>
        <v>0</v>
      </c>
      <c r="R282" s="10">
        <f t="shared" si="83"/>
        <v>0</v>
      </c>
    </row>
    <row r="283" spans="1:18">
      <c r="A283" s="62">
        <v>8</v>
      </c>
      <c r="B283" s="62"/>
      <c r="C283" s="1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3">
        <f t="shared" si="79"/>
        <v>0</v>
      </c>
      <c r="O283" s="9">
        <f t="shared" si="80"/>
        <v>0</v>
      </c>
      <c r="P283" s="4">
        <f t="shared" si="84"/>
        <v>0</v>
      </c>
      <c r="Q283" s="11">
        <f t="shared" si="85"/>
        <v>0</v>
      </c>
      <c r="R283" s="10">
        <f t="shared" si="83"/>
        <v>0</v>
      </c>
    </row>
    <row r="284" spans="1:18">
      <c r="A284" s="62">
        <v>9</v>
      </c>
      <c r="B284" s="62"/>
      <c r="C284" s="1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3">
        <f t="shared" si="79"/>
        <v>0</v>
      </c>
      <c r="O284" s="9">
        <f t="shared" si="80"/>
        <v>0</v>
      </c>
      <c r="P284" s="4">
        <f t="shared" si="84"/>
        <v>0</v>
      </c>
      <c r="Q284" s="11">
        <f t="shared" si="85"/>
        <v>0</v>
      </c>
      <c r="R284" s="10">
        <f t="shared" si="83"/>
        <v>0</v>
      </c>
    </row>
    <row r="285" spans="1:18">
      <c r="A285" s="62">
        <v>10</v>
      </c>
      <c r="B285" s="62"/>
      <c r="C285" s="1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3">
        <f t="shared" si="79"/>
        <v>0</v>
      </c>
      <c r="O285" s="9">
        <f t="shared" si="80"/>
        <v>0</v>
      </c>
      <c r="P285" s="4">
        <f t="shared" si="84"/>
        <v>0</v>
      </c>
      <c r="Q285" s="11">
        <f t="shared" si="85"/>
        <v>0</v>
      </c>
      <c r="R285" s="10">
        <f t="shared" si="83"/>
        <v>0</v>
      </c>
    </row>
    <row r="286" spans="1:18">
      <c r="A286" s="79" t="s">
        <v>35</v>
      </c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1"/>
      <c r="R286" s="10">
        <f>SUM(R276:R285)</f>
        <v>0</v>
      </c>
    </row>
    <row r="287" spans="1:18" ht="15.75">
      <c r="A287" s="24" t="s">
        <v>36</v>
      </c>
      <c r="B287" s="24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6"/>
    </row>
    <row r="288" spans="1:18">
      <c r="A288" s="49" t="s">
        <v>44</v>
      </c>
      <c r="B288" s="49"/>
      <c r="C288" s="49"/>
      <c r="D288" s="49"/>
      <c r="E288" s="49"/>
      <c r="F288" s="49"/>
      <c r="G288" s="49"/>
      <c r="H288" s="49"/>
      <c r="I288" s="49"/>
      <c r="J288" s="15"/>
      <c r="K288" s="15"/>
      <c r="L288" s="15"/>
      <c r="M288" s="15"/>
      <c r="N288" s="15"/>
      <c r="O288" s="15"/>
      <c r="P288" s="15"/>
      <c r="Q288" s="15"/>
      <c r="R288" s="16"/>
    </row>
    <row r="289" spans="1:18" s="8" customFormat="1">
      <c r="A289" s="49"/>
      <c r="B289" s="49"/>
      <c r="C289" s="49"/>
      <c r="D289" s="49"/>
      <c r="E289" s="49"/>
      <c r="F289" s="49"/>
      <c r="G289" s="49"/>
      <c r="H289" s="49"/>
      <c r="I289" s="49"/>
      <c r="J289" s="15"/>
      <c r="K289" s="15"/>
      <c r="L289" s="15"/>
      <c r="M289" s="15"/>
      <c r="N289" s="15"/>
      <c r="O289" s="15"/>
      <c r="P289" s="15"/>
      <c r="Q289" s="15"/>
      <c r="R289" s="16"/>
    </row>
    <row r="290" spans="1:18">
      <c r="A290" s="75" t="s">
        <v>92</v>
      </c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58"/>
      <c r="R290" s="8"/>
    </row>
    <row r="291" spans="1:18" ht="15.6" customHeight="1">
      <c r="A291" s="77" t="s">
        <v>27</v>
      </c>
      <c r="B291" s="78"/>
      <c r="C291" s="78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8"/>
      <c r="R291" s="8"/>
    </row>
    <row r="292" spans="1:18" ht="17.45" customHeight="1">
      <c r="A292" s="75" t="s">
        <v>61</v>
      </c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58"/>
      <c r="R292" s="8"/>
    </row>
    <row r="293" spans="1:18">
      <c r="A293" s="62">
        <v>1</v>
      </c>
      <c r="B293" s="62"/>
      <c r="C293" s="1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3">
        <f t="shared" ref="N293:N302" si="86">(IF(F293="OŽ",IF(L293=1,550.8,IF(L293=2,426.38,IF(L293=3,342.14,IF(L293=4,181.44,IF(L293=5,168.48,IF(L293=6,155.52,IF(L293=7,148.5,IF(L293=8,144,0))))))))+IF(L293&lt;=8,0,IF(L293&lt;=16,137.7,IF(L293&lt;=24,108,IF(L293&lt;=32,80.1,IF(L293&lt;=36,52.2,0)))))-IF(L293&lt;=8,0,IF(L293&lt;=16,(L293-9)*2.754,IF(L293&lt;=24,(L293-17)* 2.754,IF(L293&lt;=32,(L293-25)* 2.754,IF(L293&lt;=36,(L293-33)*2.754,0))))),0)+IF(F293="PČ",IF(L293=1,449,IF(L293=2,314.6,IF(L293=3,238,IF(L293=4,172,IF(L293=5,159,IF(L293=6,145,IF(L293=7,132,IF(L293=8,119,0))))))))+IF(L293&lt;=8,0,IF(L293&lt;=16,88,IF(L293&lt;=24,55,IF(L293&lt;=32,22,0))))-IF(L293&lt;=8,0,IF(L293&lt;=16,(L293-9)*2.245,IF(L293&lt;=24,(L293-17)*2.245,IF(L293&lt;=32,(L293-25)*2.245,0)))),0)+IF(F293="PČneol",IF(L293=1,85,IF(L293=2,64.61,IF(L293=3,50.76,IF(L293=4,16.25,IF(L293=5,15,IF(L293=6,13.75,IF(L293=7,12.5,IF(L293=8,11.25,0))))))))+IF(L293&lt;=8,0,IF(L293&lt;=16,9,0))-IF(L293&lt;=8,0,IF(L293&lt;=16,(L293-9)*0.425,0)),0)+IF(F293="PŽ",IF(L293=1,85,IF(L293=2,59.5,IF(L293=3,45,IF(L293=4,32.5,IF(L293=5,30,IF(L293=6,27.5,IF(L293=7,25,IF(L293=8,22.5,0))))))))+IF(L293&lt;=8,0,IF(L293&lt;=16,19,IF(L293&lt;=24,13,IF(L293&lt;=32,8,0))))-IF(L293&lt;=8,0,IF(L293&lt;=16,(L293-9)*0.425,IF(L293&lt;=24,(L293-17)*0.425,IF(L293&lt;=32,(L293-25)*0.425,0)))),0)+IF(F293="EČ",IF(L293=1,204,IF(L293=2,156.24,IF(L293=3,123.84,IF(L293=4,72,IF(L293=5,66,IF(L293=6,60,IF(L293=7,54,IF(L293=8,48,0))))))))+IF(L293&lt;=8,0,IF(L293&lt;=16,40,IF(L293&lt;=24,25,0)))-IF(L293&lt;=8,0,IF(L293&lt;=16,(L293-9)*1.02,IF(L293&lt;=24,(L293-17)*1.02,0))),0)+IF(F293="EČneol",IF(L293=1,68,IF(L293=2,51.69,IF(L293=3,40.61,IF(L293=4,13,IF(L293=5,12,IF(L293=6,11,IF(L293=7,10,IF(L293=8,9,0)))))))))+IF(F293="EŽ",IF(L293=1,68,IF(L293=2,47.6,IF(L293=3,36,IF(L293=4,18,IF(L293=5,16.5,IF(L293=6,15,IF(L293=7,13.5,IF(L293=8,12,0))))))))+IF(L293&lt;=8,0,IF(L293&lt;=16,10,IF(L293&lt;=24,6,0)))-IF(L293&lt;=8,0,IF(L293&lt;=16,(L293-9)*0.34,IF(L293&lt;=24,(L293-17)*0.34,0))),0)+IF(F293="PT",IF(L293=1,68,IF(L293=2,52.08,IF(L293=3,41.28,IF(L293=4,24,IF(L293=5,22,IF(L293=6,20,IF(L293=7,18,IF(L293=8,16,0))))))))+IF(L293&lt;=8,0,IF(L293&lt;=16,13,IF(L293&lt;=24,9,IF(L293&lt;=32,4,0))))-IF(L293&lt;=8,0,IF(L293&lt;=16,(L293-9)*0.34,IF(L293&lt;=24,(L293-17)*0.34,IF(L293&lt;=32,(L293-25)*0.34,0)))),0)+IF(F293="JOŽ",IF(L293=1,85,IF(L293=2,59.5,IF(L293=3,45,IF(L293=4,32.5,IF(L293=5,30,IF(L293=6,27.5,IF(L293=7,25,IF(L293=8,22.5,0))))))))+IF(L293&lt;=8,0,IF(L293&lt;=16,19,IF(L293&lt;=24,13,0)))-IF(L293&lt;=8,0,IF(L293&lt;=16,(L293-9)*0.425,IF(L293&lt;=24,(L293-17)*0.425,0))),0)+IF(F293="JPČ",IF(L293=1,68,IF(L293=2,47.6,IF(L293=3,36,IF(L293=4,26,IF(L293=5,24,IF(L293=6,22,IF(L293=7,20,IF(L293=8,18,0))))))))+IF(L293&lt;=8,0,IF(L293&lt;=16,13,IF(L293&lt;=24,9,0)))-IF(L293&lt;=8,0,IF(L293&lt;=16,(L293-9)*0.34,IF(L293&lt;=24,(L293-17)*0.34,0))),0)+IF(F293="JEČ",IF(L293=1,34,IF(L293=2,26.04,IF(L293=3,20.6,IF(L293=4,12,IF(L293=5,11,IF(L293=6,10,IF(L293=7,9,IF(L293=8,8,0))))))))+IF(L293&lt;=8,0,IF(L293&lt;=16,6,0))-IF(L293&lt;=8,0,IF(L293&lt;=16,(L293-9)*0.17,0)),0)+IF(F293="JEOF",IF(L293=1,34,IF(L293=2,26.04,IF(L293=3,20.6,IF(L293=4,12,IF(L293=5,11,IF(L293=6,10,IF(L293=7,9,IF(L293=8,8,0))))))))+IF(L293&lt;=8,0,IF(L293&lt;=16,6,0))-IF(L293&lt;=8,0,IF(L293&lt;=16,(L293-9)*0.17,0)),0)+IF(F293="JnPČ",IF(L293=1,51,IF(L293=2,35.7,IF(L293=3,27,IF(L293=4,19.5,IF(L293=5,18,IF(L293=6,16.5,IF(L293=7,15,IF(L293=8,13.5,0))))))))+IF(L293&lt;=8,0,IF(L293&lt;=16,10,0))-IF(L293&lt;=8,0,IF(L293&lt;=16,(L293-9)*0.255,0)),0)+IF(F293="JnEČ",IF(L293=1,25.5,IF(L293=2,19.53,IF(L293=3,15.48,IF(L293=4,9,IF(L293=5,8.25,IF(L293=6,7.5,IF(L293=7,6.75,IF(L293=8,6,0))))))))+IF(L293&lt;=8,0,IF(L293&lt;=16,5,0))-IF(L293&lt;=8,0,IF(L293&lt;=16,(L293-9)*0.1275,0)),0)+IF(F293="JčPČ",IF(L293=1,21.25,IF(L293=2,14.5,IF(L293=3,11.5,IF(L293=4,7,IF(L293=5,6.5,IF(L293=6,6,IF(L293=7,5.5,IF(L293=8,5,0))))))))+IF(L293&lt;=8,0,IF(L293&lt;=16,4,0))-IF(L293&lt;=8,0,IF(L293&lt;=16,(L293-9)*0.10625,0)),0)+IF(F293="JčEČ",IF(L293=1,17,IF(L293=2,13.02,IF(L293=3,10.32,IF(L293=4,6,IF(L293=5,5.5,IF(L293=6,5,IF(L293=7,4.5,IF(L293=8,4,0))))))))+IF(L293&lt;=8,0,IF(L293&lt;=16,3,0))-IF(L293&lt;=8,0,IF(L293&lt;=16,(L293-9)*0.085,0)),0)+IF(F293="NEAK",IF(L293=1,11.48,IF(L293=2,8.79,IF(L293=3,6.97,IF(L293=4,4.05,IF(L293=5,3.71,IF(L293=6,3.38,IF(L293=7,3.04,IF(L293=8,2.7,0))))))))+IF(L293&lt;=8,0,IF(L293&lt;=16,2,IF(L293&lt;=24,1.3,0)))-IF(L293&lt;=8,0,IF(L293&lt;=16,(L293-9)*0.0574,IF(L293&lt;=24,(L293-17)*0.0574,0))),0))*IF(L293&lt;0,1,IF(OR(F293="PČ",F293="PŽ",F293="PT"),IF(J293&lt;32,J293/32,1),1))* IF(L293&lt;0,1,IF(OR(F293="EČ",F293="EŽ",F293="JOŽ",F293="JPČ",F293="NEAK"),IF(J293&lt;24,J293/24,1),1))*IF(L293&lt;0,1,IF(OR(F293="PČneol",F293="JEČ",F293="JEOF",F293="JnPČ",F293="JnEČ",F293="JčPČ",F293="JčEČ"),IF(J293&lt;16,J293/16,1),1))*IF(L293&lt;0,1,IF(F293="EČneol",IF(J293&lt;8,J293/8,1),1))</f>
        <v>0</v>
      </c>
      <c r="O293" s="9">
        <f t="shared" ref="O293:O302" si="87">IF(F293="OŽ",N293,IF(H293="Ne",IF(J293*0.3&lt;J293-L293,N293,0),IF(J293*0.1&lt;J293-L293,N293,0)))</f>
        <v>0</v>
      </c>
      <c r="P293" s="4">
        <f t="shared" ref="P293" si="88">IF(O293=0,0,IF(F293="OŽ",IF(L293&gt;35,0,IF(J293&gt;35,(36-L293)*1.836,((36-L293)-(36-J293))*1.836)),0)+IF(F293="PČ",IF(L293&gt;31,0,IF(J293&gt;31,(32-L293)*1.347,((32-L293)-(32-J293))*1.347)),0)+ IF(F293="PČneol",IF(L293&gt;15,0,IF(J293&gt;15,(16-L293)*0.255,((16-L293)-(16-J293))*0.255)),0)+IF(F293="PŽ",IF(L293&gt;31,0,IF(J293&gt;31,(32-L293)*0.255,((32-L293)-(32-J293))*0.255)),0)+IF(F293="EČ",IF(L293&gt;23,0,IF(J293&gt;23,(24-L293)*0.612,((24-L293)-(24-J293))*0.612)),0)+IF(F293="EČneol",IF(L293&gt;7,0,IF(J293&gt;7,(8-L293)*0.204,((8-L293)-(8-J293))*0.204)),0)+IF(F293="EŽ",IF(L293&gt;23,0,IF(J293&gt;23,(24-L293)*0.204,((24-L293)-(24-J293))*0.204)),0)+IF(F293="PT",IF(L293&gt;31,0,IF(J293&gt;31,(32-L293)*0.204,((32-L293)-(32-J293))*0.204)),0)+IF(F293="JOŽ",IF(L293&gt;23,0,IF(J293&gt;23,(24-L293)*0.255,((24-L293)-(24-J293))*0.255)),0)+IF(F293="JPČ",IF(L293&gt;23,0,IF(J293&gt;23,(24-L293)*0.204,((24-L293)-(24-J293))*0.204)),0)+IF(F293="JEČ",IF(L293&gt;15,0,IF(J293&gt;15,(16-L293)*0.102,((16-L293)-(16-J293))*0.102)),0)+IF(F293="JEOF",IF(L293&gt;15,0,IF(J293&gt;15,(16-L293)*0.102,((16-L293)-(16-J293))*0.102)),0)+IF(F293="JnPČ",IF(L293&gt;15,0,IF(J293&gt;15,(16-L293)*0.153,((16-L293)-(16-J293))*0.153)),0)+IF(F293="JnEČ",IF(L293&gt;15,0,IF(J293&gt;15,(16-L293)*0.0765,((16-L293)-(16-J293))*0.0765)),0)+IF(F293="JčPČ",IF(L293&gt;15,0,IF(J293&gt;15,(16-L293)*0.06375,((16-L293)-(16-J293))*0.06375)),0)+IF(F293="JčEČ",IF(L293&gt;15,0,IF(J293&gt;15,(16-L293)*0.051,((16-L293)-(16-J293))*0.051)),0)+IF(F293="NEAK",IF(L293&gt;23,0,IF(J293&gt;23,(24-L293)*0.03444,((24-L293)-(24-J293))*0.03444)),0))</f>
        <v>0</v>
      </c>
      <c r="Q293" s="11">
        <f t="shared" ref="Q293" si="89">IF(ISERROR(P293*100/N293),0,(P293*100/N293))</f>
        <v>0</v>
      </c>
      <c r="R293" s="10">
        <f t="shared" ref="R293:R302" si="90">IF(Q293&lt;=30,O293+P293,O293+O293*0.3)*IF(G293=1,0.4,IF(G293=2,0.75,IF(G293="1 (kas 4 m. 1 k. nerengiamos)",0.52,1)))*IF(D293="olimpinė",1,IF(M293="Ne",0.5,1))*IF(OR(A$5="Lietuvos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federacija"),IF(OR(J293&lt;8,K293&lt;16),0,1),1)*E293*IF(I293&lt;=1,1,1/I293)*IF(OR(A$5="Lietuvos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94" spans="1:18">
      <c r="A294" s="62">
        <v>2</v>
      </c>
      <c r="B294" s="62"/>
      <c r="C294" s="1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3">
        <f t="shared" si="86"/>
        <v>0</v>
      </c>
      <c r="O294" s="9">
        <f t="shared" si="87"/>
        <v>0</v>
      </c>
      <c r="P294" s="4">
        <f t="shared" ref="P294:P302" si="91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0</v>
      </c>
      <c r="Q294" s="11">
        <f t="shared" ref="Q294:Q302" si="92">IF(ISERROR(P294*100/N294),0,(P294*100/N294))</f>
        <v>0</v>
      </c>
      <c r="R294" s="10">
        <f t="shared" si="90"/>
        <v>0</v>
      </c>
    </row>
    <row r="295" spans="1:18">
      <c r="A295" s="62">
        <v>3</v>
      </c>
      <c r="B295" s="62"/>
      <c r="C295" s="1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3">
        <f t="shared" si="86"/>
        <v>0</v>
      </c>
      <c r="O295" s="9">
        <f t="shared" si="87"/>
        <v>0</v>
      </c>
      <c r="P295" s="4">
        <f t="shared" si="91"/>
        <v>0</v>
      </c>
      <c r="Q295" s="11">
        <f t="shared" si="92"/>
        <v>0</v>
      </c>
      <c r="R295" s="10">
        <f t="shared" si="90"/>
        <v>0</v>
      </c>
    </row>
    <row r="296" spans="1:18">
      <c r="A296" s="62">
        <v>4</v>
      </c>
      <c r="B296" s="62"/>
      <c r="C296" s="1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3">
        <f t="shared" si="86"/>
        <v>0</v>
      </c>
      <c r="O296" s="9">
        <f t="shared" si="87"/>
        <v>0</v>
      </c>
      <c r="P296" s="4">
        <f t="shared" si="91"/>
        <v>0</v>
      </c>
      <c r="Q296" s="11">
        <f t="shared" si="92"/>
        <v>0</v>
      </c>
      <c r="R296" s="10">
        <f t="shared" si="90"/>
        <v>0</v>
      </c>
    </row>
    <row r="297" spans="1:18">
      <c r="A297" s="62">
        <v>5</v>
      </c>
      <c r="B297" s="62"/>
      <c r="C297" s="1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3">
        <f t="shared" si="86"/>
        <v>0</v>
      </c>
      <c r="O297" s="9">
        <f t="shared" si="87"/>
        <v>0</v>
      </c>
      <c r="P297" s="4">
        <f t="shared" si="91"/>
        <v>0</v>
      </c>
      <c r="Q297" s="11">
        <f t="shared" si="92"/>
        <v>0</v>
      </c>
      <c r="R297" s="10">
        <f t="shared" si="90"/>
        <v>0</v>
      </c>
    </row>
    <row r="298" spans="1:18">
      <c r="A298" s="62">
        <v>6</v>
      </c>
      <c r="B298" s="62"/>
      <c r="C298" s="1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3">
        <f t="shared" si="86"/>
        <v>0</v>
      </c>
      <c r="O298" s="9">
        <f t="shared" si="87"/>
        <v>0</v>
      </c>
      <c r="P298" s="4">
        <f t="shared" si="91"/>
        <v>0</v>
      </c>
      <c r="Q298" s="11">
        <f t="shared" si="92"/>
        <v>0</v>
      </c>
      <c r="R298" s="10">
        <f t="shared" si="90"/>
        <v>0</v>
      </c>
    </row>
    <row r="299" spans="1:18">
      <c r="A299" s="62">
        <v>7</v>
      </c>
      <c r="B299" s="62"/>
      <c r="C299" s="1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3">
        <f t="shared" si="86"/>
        <v>0</v>
      </c>
      <c r="O299" s="9">
        <f t="shared" si="87"/>
        <v>0</v>
      </c>
      <c r="P299" s="4">
        <f t="shared" si="91"/>
        <v>0</v>
      </c>
      <c r="Q299" s="11">
        <f t="shared" si="92"/>
        <v>0</v>
      </c>
      <c r="R299" s="10">
        <f t="shared" si="90"/>
        <v>0</v>
      </c>
    </row>
    <row r="300" spans="1:18">
      <c r="A300" s="62">
        <v>8</v>
      </c>
      <c r="B300" s="62"/>
      <c r="C300" s="1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3">
        <f t="shared" si="86"/>
        <v>0</v>
      </c>
      <c r="O300" s="9">
        <f t="shared" si="87"/>
        <v>0</v>
      </c>
      <c r="P300" s="4">
        <f t="shared" si="91"/>
        <v>0</v>
      </c>
      <c r="Q300" s="11">
        <f t="shared" si="92"/>
        <v>0</v>
      </c>
      <c r="R300" s="10">
        <f t="shared" si="90"/>
        <v>0</v>
      </c>
    </row>
    <row r="301" spans="1:18">
      <c r="A301" s="62">
        <v>9</v>
      </c>
      <c r="B301" s="62"/>
      <c r="C301" s="1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3">
        <f t="shared" si="86"/>
        <v>0</v>
      </c>
      <c r="O301" s="9">
        <f t="shared" si="87"/>
        <v>0</v>
      </c>
      <c r="P301" s="4">
        <f t="shared" si="91"/>
        <v>0</v>
      </c>
      <c r="Q301" s="11">
        <f t="shared" si="92"/>
        <v>0</v>
      </c>
      <c r="R301" s="10">
        <f t="shared" si="90"/>
        <v>0</v>
      </c>
    </row>
    <row r="302" spans="1:18">
      <c r="A302" s="62">
        <v>10</v>
      </c>
      <c r="B302" s="62"/>
      <c r="C302" s="1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3">
        <f t="shared" si="86"/>
        <v>0</v>
      </c>
      <c r="O302" s="9">
        <f t="shared" si="87"/>
        <v>0</v>
      </c>
      <c r="P302" s="4">
        <f t="shared" si="91"/>
        <v>0</v>
      </c>
      <c r="Q302" s="11">
        <f t="shared" si="92"/>
        <v>0</v>
      </c>
      <c r="R302" s="10">
        <f t="shared" si="90"/>
        <v>0</v>
      </c>
    </row>
    <row r="303" spans="1:18">
      <c r="A303" s="79" t="s">
        <v>35</v>
      </c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1"/>
      <c r="R303" s="10">
        <f>SUM(R293:R302)</f>
        <v>0</v>
      </c>
    </row>
    <row r="304" spans="1:18" ht="15.75">
      <c r="A304" s="24" t="s">
        <v>36</v>
      </c>
      <c r="B304" s="2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6"/>
    </row>
    <row r="305" spans="1:18">
      <c r="A305" s="49" t="s">
        <v>44</v>
      </c>
      <c r="B305" s="49"/>
      <c r="C305" s="49"/>
      <c r="D305" s="49"/>
      <c r="E305" s="49"/>
      <c r="F305" s="49"/>
      <c r="G305" s="49"/>
      <c r="H305" s="49"/>
      <c r="I305" s="49"/>
      <c r="J305" s="15"/>
      <c r="K305" s="15"/>
      <c r="L305" s="15"/>
      <c r="M305" s="15"/>
      <c r="N305" s="15"/>
      <c r="O305" s="15"/>
      <c r="P305" s="15"/>
      <c r="Q305" s="15"/>
      <c r="R305" s="16"/>
    </row>
    <row r="306" spans="1:18" s="8" customFormat="1">
      <c r="A306" s="49"/>
      <c r="B306" s="49"/>
      <c r="C306" s="49"/>
      <c r="D306" s="49"/>
      <c r="E306" s="49"/>
      <c r="F306" s="49"/>
      <c r="G306" s="49"/>
      <c r="H306" s="49"/>
      <c r="I306" s="49"/>
      <c r="J306" s="15"/>
      <c r="K306" s="15"/>
      <c r="L306" s="15"/>
      <c r="M306" s="15"/>
      <c r="N306" s="15"/>
      <c r="O306" s="15"/>
      <c r="P306" s="15"/>
      <c r="Q306" s="15"/>
      <c r="R306" s="16"/>
    </row>
    <row r="307" spans="1:18">
      <c r="A307" s="75" t="s">
        <v>92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58"/>
      <c r="R307" s="8"/>
    </row>
    <row r="308" spans="1:18" ht="18">
      <c r="A308" s="77" t="s">
        <v>27</v>
      </c>
      <c r="B308" s="78"/>
      <c r="C308" s="78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8"/>
      <c r="R308" s="8"/>
    </row>
    <row r="309" spans="1:18">
      <c r="A309" s="75" t="s">
        <v>61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58"/>
      <c r="R309" s="8"/>
    </row>
    <row r="310" spans="1:18">
      <c r="A310" s="62">
        <v>1</v>
      </c>
      <c r="B310" s="62"/>
      <c r="C310" s="1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3">
        <f t="shared" ref="N310:N319" si="93">(IF(F310="OŽ",IF(L310=1,550.8,IF(L310=2,426.38,IF(L310=3,342.14,IF(L310=4,181.44,IF(L310=5,168.48,IF(L310=6,155.52,IF(L310=7,148.5,IF(L310=8,144,0))))))))+IF(L310&lt;=8,0,IF(L310&lt;=16,137.7,IF(L310&lt;=24,108,IF(L310&lt;=32,80.1,IF(L310&lt;=36,52.2,0)))))-IF(L310&lt;=8,0,IF(L310&lt;=16,(L310-9)*2.754,IF(L310&lt;=24,(L310-17)* 2.754,IF(L310&lt;=32,(L310-25)* 2.754,IF(L310&lt;=36,(L310-33)*2.754,0))))),0)+IF(F310="PČ",IF(L310=1,449,IF(L310=2,314.6,IF(L310=3,238,IF(L310=4,172,IF(L310=5,159,IF(L310=6,145,IF(L310=7,132,IF(L310=8,119,0))))))))+IF(L310&lt;=8,0,IF(L310&lt;=16,88,IF(L310&lt;=24,55,IF(L310&lt;=32,22,0))))-IF(L310&lt;=8,0,IF(L310&lt;=16,(L310-9)*2.245,IF(L310&lt;=24,(L310-17)*2.245,IF(L310&lt;=32,(L310-25)*2.245,0)))),0)+IF(F310="PČneol",IF(L310=1,85,IF(L310=2,64.61,IF(L310=3,50.76,IF(L310=4,16.25,IF(L310=5,15,IF(L310=6,13.75,IF(L310=7,12.5,IF(L310=8,11.25,0))))))))+IF(L310&lt;=8,0,IF(L310&lt;=16,9,0))-IF(L310&lt;=8,0,IF(L310&lt;=16,(L310-9)*0.425,0)),0)+IF(F310="PŽ",IF(L310=1,85,IF(L310=2,59.5,IF(L310=3,45,IF(L310=4,32.5,IF(L310=5,30,IF(L310=6,27.5,IF(L310=7,25,IF(L310=8,22.5,0))))))))+IF(L310&lt;=8,0,IF(L310&lt;=16,19,IF(L310&lt;=24,13,IF(L310&lt;=32,8,0))))-IF(L310&lt;=8,0,IF(L310&lt;=16,(L310-9)*0.425,IF(L310&lt;=24,(L310-17)*0.425,IF(L310&lt;=32,(L310-25)*0.425,0)))),0)+IF(F310="EČ",IF(L310=1,204,IF(L310=2,156.24,IF(L310=3,123.84,IF(L310=4,72,IF(L310=5,66,IF(L310=6,60,IF(L310=7,54,IF(L310=8,48,0))))))))+IF(L310&lt;=8,0,IF(L310&lt;=16,40,IF(L310&lt;=24,25,0)))-IF(L310&lt;=8,0,IF(L310&lt;=16,(L310-9)*1.02,IF(L310&lt;=24,(L310-17)*1.02,0))),0)+IF(F310="EČneol",IF(L310=1,68,IF(L310=2,51.69,IF(L310=3,40.61,IF(L310=4,13,IF(L310=5,12,IF(L310=6,11,IF(L310=7,10,IF(L310=8,9,0)))))))))+IF(F310="EŽ",IF(L310=1,68,IF(L310=2,47.6,IF(L310=3,36,IF(L310=4,18,IF(L310=5,16.5,IF(L310=6,15,IF(L310=7,13.5,IF(L310=8,12,0))))))))+IF(L310&lt;=8,0,IF(L310&lt;=16,10,IF(L310&lt;=24,6,0)))-IF(L310&lt;=8,0,IF(L310&lt;=16,(L310-9)*0.34,IF(L310&lt;=24,(L310-17)*0.34,0))),0)+IF(F310="PT",IF(L310=1,68,IF(L310=2,52.08,IF(L310=3,41.28,IF(L310=4,24,IF(L310=5,22,IF(L310=6,20,IF(L310=7,18,IF(L310=8,16,0))))))))+IF(L310&lt;=8,0,IF(L310&lt;=16,13,IF(L310&lt;=24,9,IF(L310&lt;=32,4,0))))-IF(L310&lt;=8,0,IF(L310&lt;=16,(L310-9)*0.34,IF(L310&lt;=24,(L310-17)*0.34,IF(L310&lt;=32,(L310-25)*0.34,0)))),0)+IF(F310="JOŽ",IF(L310=1,85,IF(L310=2,59.5,IF(L310=3,45,IF(L310=4,32.5,IF(L310=5,30,IF(L310=6,27.5,IF(L310=7,25,IF(L310=8,22.5,0))))))))+IF(L310&lt;=8,0,IF(L310&lt;=16,19,IF(L310&lt;=24,13,0)))-IF(L310&lt;=8,0,IF(L310&lt;=16,(L310-9)*0.425,IF(L310&lt;=24,(L310-17)*0.425,0))),0)+IF(F310="JPČ",IF(L310=1,68,IF(L310=2,47.6,IF(L310=3,36,IF(L310=4,26,IF(L310=5,24,IF(L310=6,22,IF(L310=7,20,IF(L310=8,18,0))))))))+IF(L310&lt;=8,0,IF(L310&lt;=16,13,IF(L310&lt;=24,9,0)))-IF(L310&lt;=8,0,IF(L310&lt;=16,(L310-9)*0.34,IF(L310&lt;=24,(L310-17)*0.34,0))),0)+IF(F310="JEČ",IF(L310=1,34,IF(L310=2,26.04,IF(L310=3,20.6,IF(L310=4,12,IF(L310=5,11,IF(L310=6,10,IF(L310=7,9,IF(L310=8,8,0))))))))+IF(L310&lt;=8,0,IF(L310&lt;=16,6,0))-IF(L310&lt;=8,0,IF(L310&lt;=16,(L310-9)*0.17,0)),0)+IF(F310="JEOF",IF(L310=1,34,IF(L310=2,26.04,IF(L310=3,20.6,IF(L310=4,12,IF(L310=5,11,IF(L310=6,10,IF(L310=7,9,IF(L310=8,8,0))))))))+IF(L310&lt;=8,0,IF(L310&lt;=16,6,0))-IF(L310&lt;=8,0,IF(L310&lt;=16,(L310-9)*0.17,0)),0)+IF(F310="JnPČ",IF(L310=1,51,IF(L310=2,35.7,IF(L310=3,27,IF(L310=4,19.5,IF(L310=5,18,IF(L310=6,16.5,IF(L310=7,15,IF(L310=8,13.5,0))))))))+IF(L310&lt;=8,0,IF(L310&lt;=16,10,0))-IF(L310&lt;=8,0,IF(L310&lt;=16,(L310-9)*0.255,0)),0)+IF(F310="JnEČ",IF(L310=1,25.5,IF(L310=2,19.53,IF(L310=3,15.48,IF(L310=4,9,IF(L310=5,8.25,IF(L310=6,7.5,IF(L310=7,6.75,IF(L310=8,6,0))))))))+IF(L310&lt;=8,0,IF(L310&lt;=16,5,0))-IF(L310&lt;=8,0,IF(L310&lt;=16,(L310-9)*0.1275,0)),0)+IF(F310="JčPČ",IF(L310=1,21.25,IF(L310=2,14.5,IF(L310=3,11.5,IF(L310=4,7,IF(L310=5,6.5,IF(L310=6,6,IF(L310=7,5.5,IF(L310=8,5,0))))))))+IF(L310&lt;=8,0,IF(L310&lt;=16,4,0))-IF(L310&lt;=8,0,IF(L310&lt;=16,(L310-9)*0.10625,0)),0)+IF(F310="JčEČ",IF(L310=1,17,IF(L310=2,13.02,IF(L310=3,10.32,IF(L310=4,6,IF(L310=5,5.5,IF(L310=6,5,IF(L310=7,4.5,IF(L310=8,4,0))))))))+IF(L310&lt;=8,0,IF(L310&lt;=16,3,0))-IF(L310&lt;=8,0,IF(L310&lt;=16,(L310-9)*0.085,0)),0)+IF(F310="NEAK",IF(L310=1,11.48,IF(L310=2,8.79,IF(L310=3,6.97,IF(L310=4,4.05,IF(L310=5,3.71,IF(L310=6,3.38,IF(L310=7,3.04,IF(L310=8,2.7,0))))))))+IF(L310&lt;=8,0,IF(L310&lt;=16,2,IF(L310&lt;=24,1.3,0)))-IF(L310&lt;=8,0,IF(L310&lt;=16,(L310-9)*0.0574,IF(L310&lt;=24,(L310-17)*0.0574,0))),0))*IF(L310&lt;0,1,IF(OR(F310="PČ",F310="PŽ",F310="PT"),IF(J310&lt;32,J310/32,1),1))* IF(L310&lt;0,1,IF(OR(F310="EČ",F310="EŽ",F310="JOŽ",F310="JPČ",F310="NEAK"),IF(J310&lt;24,J310/24,1),1))*IF(L310&lt;0,1,IF(OR(F310="PČneol",F310="JEČ",F310="JEOF",F310="JnPČ",F310="JnEČ",F310="JčPČ",F310="JčEČ"),IF(J310&lt;16,J310/16,1),1))*IF(L310&lt;0,1,IF(F310="EČneol",IF(J310&lt;8,J310/8,1),1))</f>
        <v>0</v>
      </c>
      <c r="O310" s="9">
        <f t="shared" ref="O310:O319" si="94">IF(F310="OŽ",N310,IF(H310="Ne",IF(J310*0.3&lt;J310-L310,N310,0),IF(J310*0.1&lt;J310-L310,N310,0)))</f>
        <v>0</v>
      </c>
      <c r="P310" s="4">
        <f t="shared" ref="P310" si="95">IF(O310=0,0,IF(F310="OŽ",IF(L310&gt;35,0,IF(J310&gt;35,(36-L310)*1.836,((36-L310)-(36-J310))*1.836)),0)+IF(F310="PČ",IF(L310&gt;31,0,IF(J310&gt;31,(32-L310)*1.347,((32-L310)-(32-J310))*1.347)),0)+ IF(F310="PČneol",IF(L310&gt;15,0,IF(J310&gt;15,(16-L310)*0.255,((16-L310)-(16-J310))*0.255)),0)+IF(F310="PŽ",IF(L310&gt;31,0,IF(J310&gt;31,(32-L310)*0.255,((32-L310)-(32-J310))*0.255)),0)+IF(F310="EČ",IF(L310&gt;23,0,IF(J310&gt;23,(24-L310)*0.612,((24-L310)-(24-J310))*0.612)),0)+IF(F310="EČneol",IF(L310&gt;7,0,IF(J310&gt;7,(8-L310)*0.204,((8-L310)-(8-J310))*0.204)),0)+IF(F310="EŽ",IF(L310&gt;23,0,IF(J310&gt;23,(24-L310)*0.204,((24-L310)-(24-J310))*0.204)),0)+IF(F310="PT",IF(L310&gt;31,0,IF(J310&gt;31,(32-L310)*0.204,((32-L310)-(32-J310))*0.204)),0)+IF(F310="JOŽ",IF(L310&gt;23,0,IF(J310&gt;23,(24-L310)*0.255,((24-L310)-(24-J310))*0.255)),0)+IF(F310="JPČ",IF(L310&gt;23,0,IF(J310&gt;23,(24-L310)*0.204,((24-L310)-(24-J310))*0.204)),0)+IF(F310="JEČ",IF(L310&gt;15,0,IF(J310&gt;15,(16-L310)*0.102,((16-L310)-(16-J310))*0.102)),0)+IF(F310="JEOF",IF(L310&gt;15,0,IF(J310&gt;15,(16-L310)*0.102,((16-L310)-(16-J310))*0.102)),0)+IF(F310="JnPČ",IF(L310&gt;15,0,IF(J310&gt;15,(16-L310)*0.153,((16-L310)-(16-J310))*0.153)),0)+IF(F310="JnEČ",IF(L310&gt;15,0,IF(J310&gt;15,(16-L310)*0.0765,((16-L310)-(16-J310))*0.0765)),0)+IF(F310="JčPČ",IF(L310&gt;15,0,IF(J310&gt;15,(16-L310)*0.06375,((16-L310)-(16-J310))*0.06375)),0)+IF(F310="JčEČ",IF(L310&gt;15,0,IF(J310&gt;15,(16-L310)*0.051,((16-L310)-(16-J310))*0.051)),0)+IF(F310="NEAK",IF(L310&gt;23,0,IF(J310&gt;23,(24-L310)*0.03444,((24-L310)-(24-J310))*0.03444)),0))</f>
        <v>0</v>
      </c>
      <c r="Q310" s="11">
        <f t="shared" ref="Q310" si="96">IF(ISERROR(P310*100/N310),0,(P310*100/N310))</f>
        <v>0</v>
      </c>
      <c r="R310" s="10">
        <f t="shared" ref="R310:R319" si="97">IF(Q310&lt;=30,O310+P310,O310+O310*0.3)*IF(G310=1,0.4,IF(G310=2,0.75,IF(G310="1 (kas 4 m. 1 k. nerengiamos)",0.52,1)))*IF(D310="olimpinė",1,IF(M310="Ne",0.5,1))*IF(OR(A$5="Lietuvos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federacija"),IF(OR(J310&lt;8,K310&lt;16),0,1),1)*E310*IF(I310&lt;=1,1,1/I310)*IF(OR(A$5="Lietuvos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11" spans="1:18">
      <c r="A311" s="62">
        <v>2</v>
      </c>
      <c r="B311" s="62"/>
      <c r="C311" s="1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3">
        <f t="shared" si="93"/>
        <v>0</v>
      </c>
      <c r="O311" s="9">
        <f t="shared" si="94"/>
        <v>0</v>
      </c>
      <c r="P311" s="4">
        <f t="shared" ref="P311:P319" si="98">IF(O311=0,0,IF(F311="OŽ",IF(L311&gt;35,0,IF(J311&gt;35,(36-L311)*1.836,((36-L311)-(36-J311))*1.836)),0)+IF(F311="PČ",IF(L311&gt;31,0,IF(J311&gt;31,(32-L311)*1.347,((32-L311)-(32-J311))*1.347)),0)+ IF(F311="PČneol",IF(L311&gt;15,0,IF(J311&gt;15,(16-L311)*0.255,((16-L311)-(16-J311))*0.255)),0)+IF(F311="PŽ",IF(L311&gt;31,0,IF(J311&gt;31,(32-L311)*0.255,((32-L311)-(32-J311))*0.255)),0)+IF(F311="EČ",IF(L311&gt;23,0,IF(J311&gt;23,(24-L311)*0.612,((24-L311)-(24-J311))*0.612)),0)+IF(F311="EČneol",IF(L311&gt;7,0,IF(J311&gt;7,(8-L311)*0.204,((8-L311)-(8-J311))*0.204)),0)+IF(F311="EŽ",IF(L311&gt;23,0,IF(J311&gt;23,(24-L311)*0.204,((24-L311)-(24-J311))*0.204)),0)+IF(F311="PT",IF(L311&gt;31,0,IF(J311&gt;31,(32-L311)*0.204,((32-L311)-(32-J311))*0.204)),0)+IF(F311="JOŽ",IF(L311&gt;23,0,IF(J311&gt;23,(24-L311)*0.255,((24-L311)-(24-J311))*0.255)),0)+IF(F311="JPČ",IF(L311&gt;23,0,IF(J311&gt;23,(24-L311)*0.204,((24-L311)-(24-J311))*0.204)),0)+IF(F311="JEČ",IF(L311&gt;15,0,IF(J311&gt;15,(16-L311)*0.102,((16-L311)-(16-J311))*0.102)),0)+IF(F311="JEOF",IF(L311&gt;15,0,IF(J311&gt;15,(16-L311)*0.102,((16-L311)-(16-J311))*0.102)),0)+IF(F311="JnPČ",IF(L311&gt;15,0,IF(J311&gt;15,(16-L311)*0.153,((16-L311)-(16-J311))*0.153)),0)+IF(F311="JnEČ",IF(L311&gt;15,0,IF(J311&gt;15,(16-L311)*0.0765,((16-L311)-(16-J311))*0.0765)),0)+IF(F311="JčPČ",IF(L311&gt;15,0,IF(J311&gt;15,(16-L311)*0.06375,((16-L311)-(16-J311))*0.06375)),0)+IF(F311="JčEČ",IF(L311&gt;15,0,IF(J311&gt;15,(16-L311)*0.051,((16-L311)-(16-J311))*0.051)),0)+IF(F311="NEAK",IF(L311&gt;23,0,IF(J311&gt;23,(24-L311)*0.03444,((24-L311)-(24-J311))*0.03444)),0))</f>
        <v>0</v>
      </c>
      <c r="Q311" s="11">
        <f t="shared" ref="Q311:Q319" si="99">IF(ISERROR(P311*100/N311),0,(P311*100/N311))</f>
        <v>0</v>
      </c>
      <c r="R311" s="10">
        <f t="shared" si="97"/>
        <v>0</v>
      </c>
    </row>
    <row r="312" spans="1:18">
      <c r="A312" s="62">
        <v>3</v>
      </c>
      <c r="B312" s="62"/>
      <c r="C312" s="1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3">
        <f t="shared" si="93"/>
        <v>0</v>
      </c>
      <c r="O312" s="9">
        <f t="shared" si="94"/>
        <v>0</v>
      </c>
      <c r="P312" s="4">
        <f t="shared" si="98"/>
        <v>0</v>
      </c>
      <c r="Q312" s="11">
        <f t="shared" si="99"/>
        <v>0</v>
      </c>
      <c r="R312" s="10">
        <f t="shared" si="97"/>
        <v>0</v>
      </c>
    </row>
    <row r="313" spans="1:18">
      <c r="A313" s="62">
        <v>4</v>
      </c>
      <c r="B313" s="62"/>
      <c r="C313" s="1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3">
        <f t="shared" si="93"/>
        <v>0</v>
      </c>
      <c r="O313" s="9">
        <f t="shared" si="94"/>
        <v>0</v>
      </c>
      <c r="P313" s="4">
        <f t="shared" si="98"/>
        <v>0</v>
      </c>
      <c r="Q313" s="11">
        <f t="shared" si="99"/>
        <v>0</v>
      </c>
      <c r="R313" s="10">
        <f t="shared" si="97"/>
        <v>0</v>
      </c>
    </row>
    <row r="314" spans="1:18">
      <c r="A314" s="62">
        <v>5</v>
      </c>
      <c r="B314" s="62"/>
      <c r="C314" s="1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3">
        <f t="shared" si="93"/>
        <v>0</v>
      </c>
      <c r="O314" s="9">
        <f t="shared" si="94"/>
        <v>0</v>
      </c>
      <c r="P314" s="4">
        <f t="shared" si="98"/>
        <v>0</v>
      </c>
      <c r="Q314" s="11">
        <f t="shared" si="99"/>
        <v>0</v>
      </c>
      <c r="R314" s="10">
        <f t="shared" si="97"/>
        <v>0</v>
      </c>
    </row>
    <row r="315" spans="1:18">
      <c r="A315" s="62">
        <v>6</v>
      </c>
      <c r="B315" s="62"/>
      <c r="C315" s="1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3">
        <f t="shared" si="93"/>
        <v>0</v>
      </c>
      <c r="O315" s="9">
        <f t="shared" si="94"/>
        <v>0</v>
      </c>
      <c r="P315" s="4">
        <f t="shared" si="98"/>
        <v>0</v>
      </c>
      <c r="Q315" s="11">
        <f t="shared" si="99"/>
        <v>0</v>
      </c>
      <c r="R315" s="10">
        <f t="shared" si="97"/>
        <v>0</v>
      </c>
    </row>
    <row r="316" spans="1:18">
      <c r="A316" s="62">
        <v>7</v>
      </c>
      <c r="B316" s="62"/>
      <c r="C316" s="1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3">
        <f t="shared" si="93"/>
        <v>0</v>
      </c>
      <c r="O316" s="9">
        <f t="shared" si="94"/>
        <v>0</v>
      </c>
      <c r="P316" s="4">
        <f t="shared" si="98"/>
        <v>0</v>
      </c>
      <c r="Q316" s="11">
        <f t="shared" si="99"/>
        <v>0</v>
      </c>
      <c r="R316" s="10">
        <f t="shared" si="97"/>
        <v>0</v>
      </c>
    </row>
    <row r="317" spans="1:18">
      <c r="A317" s="62">
        <v>8</v>
      </c>
      <c r="B317" s="62"/>
      <c r="C317" s="1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3">
        <f t="shared" si="93"/>
        <v>0</v>
      </c>
      <c r="O317" s="9">
        <f t="shared" si="94"/>
        <v>0</v>
      </c>
      <c r="P317" s="4">
        <f t="shared" si="98"/>
        <v>0</v>
      </c>
      <c r="Q317" s="11">
        <f t="shared" si="99"/>
        <v>0</v>
      </c>
      <c r="R317" s="10">
        <f t="shared" si="97"/>
        <v>0</v>
      </c>
    </row>
    <row r="318" spans="1:18">
      <c r="A318" s="62">
        <v>9</v>
      </c>
      <c r="B318" s="62"/>
      <c r="C318" s="1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3">
        <f t="shared" si="93"/>
        <v>0</v>
      </c>
      <c r="O318" s="9">
        <f t="shared" si="94"/>
        <v>0</v>
      </c>
      <c r="P318" s="4">
        <f t="shared" si="98"/>
        <v>0</v>
      </c>
      <c r="Q318" s="11">
        <f t="shared" si="99"/>
        <v>0</v>
      </c>
      <c r="R318" s="10">
        <f t="shared" si="97"/>
        <v>0</v>
      </c>
    </row>
    <row r="319" spans="1:18">
      <c r="A319" s="62">
        <v>10</v>
      </c>
      <c r="B319" s="62"/>
      <c r="C319" s="1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3">
        <f t="shared" si="93"/>
        <v>0</v>
      </c>
      <c r="O319" s="9">
        <f t="shared" si="94"/>
        <v>0</v>
      </c>
      <c r="P319" s="4">
        <f t="shared" si="98"/>
        <v>0</v>
      </c>
      <c r="Q319" s="11">
        <f t="shared" si="99"/>
        <v>0</v>
      </c>
      <c r="R319" s="10">
        <f t="shared" si="97"/>
        <v>0</v>
      </c>
    </row>
    <row r="320" spans="1:18">
      <c r="A320" s="79" t="s">
        <v>35</v>
      </c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1"/>
      <c r="R320" s="10">
        <f>SUM(R310:R319)</f>
        <v>0</v>
      </c>
    </row>
    <row r="321" spans="1:18" ht="15.75">
      <c r="A321" s="24" t="s">
        <v>36</v>
      </c>
      <c r="B321" s="2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6"/>
    </row>
    <row r="322" spans="1:18">
      <c r="A322" s="49" t="s">
        <v>44</v>
      </c>
      <c r="B322" s="49"/>
      <c r="C322" s="49"/>
      <c r="D322" s="49"/>
      <c r="E322" s="49"/>
      <c r="F322" s="49"/>
      <c r="G322" s="49"/>
      <c r="H322" s="49"/>
      <c r="I322" s="49"/>
      <c r="J322" s="15"/>
      <c r="K322" s="15"/>
      <c r="L322" s="15"/>
      <c r="M322" s="15"/>
      <c r="N322" s="15"/>
      <c r="O322" s="15"/>
      <c r="P322" s="15"/>
      <c r="Q322" s="15"/>
      <c r="R322" s="16"/>
    </row>
    <row r="323" spans="1:18" s="8" customFormat="1">
      <c r="A323" s="49"/>
      <c r="B323" s="49"/>
      <c r="C323" s="49"/>
      <c r="D323" s="49"/>
      <c r="E323" s="49"/>
      <c r="F323" s="49"/>
      <c r="G323" s="49"/>
      <c r="H323" s="49"/>
      <c r="I323" s="49"/>
      <c r="J323" s="15"/>
      <c r="K323" s="15"/>
      <c r="L323" s="15"/>
      <c r="M323" s="15"/>
      <c r="N323" s="15"/>
      <c r="O323" s="15"/>
      <c r="P323" s="15"/>
      <c r="Q323" s="15"/>
      <c r="R323" s="16"/>
    </row>
    <row r="324" spans="1:18">
      <c r="A324" s="75" t="s">
        <v>92</v>
      </c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58"/>
      <c r="R324" s="8"/>
    </row>
    <row r="325" spans="1:18" ht="18">
      <c r="A325" s="77" t="s">
        <v>27</v>
      </c>
      <c r="B325" s="78"/>
      <c r="C325" s="78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8"/>
      <c r="R325" s="8"/>
    </row>
    <row r="326" spans="1:18">
      <c r="A326" s="75" t="s">
        <v>61</v>
      </c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58"/>
      <c r="R326" s="8"/>
    </row>
    <row r="327" spans="1:18">
      <c r="A327" s="62">
        <v>1</v>
      </c>
      <c r="B327" s="62"/>
      <c r="C327" s="1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3">
        <f t="shared" ref="N327:N336" si="100">(IF(F327="OŽ",IF(L327=1,550.8,IF(L327=2,426.38,IF(L327=3,342.14,IF(L327=4,181.44,IF(L327=5,168.48,IF(L327=6,155.52,IF(L327=7,148.5,IF(L327=8,144,0))))))))+IF(L327&lt;=8,0,IF(L327&lt;=16,137.7,IF(L327&lt;=24,108,IF(L327&lt;=32,80.1,IF(L327&lt;=36,52.2,0)))))-IF(L327&lt;=8,0,IF(L327&lt;=16,(L327-9)*2.754,IF(L327&lt;=24,(L327-17)* 2.754,IF(L327&lt;=32,(L327-25)* 2.754,IF(L327&lt;=36,(L327-33)*2.754,0))))),0)+IF(F327="PČ",IF(L327=1,449,IF(L327=2,314.6,IF(L327=3,238,IF(L327=4,172,IF(L327=5,159,IF(L327=6,145,IF(L327=7,132,IF(L327=8,119,0))))))))+IF(L327&lt;=8,0,IF(L327&lt;=16,88,IF(L327&lt;=24,55,IF(L327&lt;=32,22,0))))-IF(L327&lt;=8,0,IF(L327&lt;=16,(L327-9)*2.245,IF(L327&lt;=24,(L327-17)*2.245,IF(L327&lt;=32,(L327-25)*2.245,0)))),0)+IF(F327="PČneol",IF(L327=1,85,IF(L327=2,64.61,IF(L327=3,50.76,IF(L327=4,16.25,IF(L327=5,15,IF(L327=6,13.75,IF(L327=7,12.5,IF(L327=8,11.25,0))))))))+IF(L327&lt;=8,0,IF(L327&lt;=16,9,0))-IF(L327&lt;=8,0,IF(L327&lt;=16,(L327-9)*0.425,0)),0)+IF(F327="PŽ",IF(L327=1,85,IF(L327=2,59.5,IF(L327=3,45,IF(L327=4,32.5,IF(L327=5,30,IF(L327=6,27.5,IF(L327=7,25,IF(L327=8,22.5,0))))))))+IF(L327&lt;=8,0,IF(L327&lt;=16,19,IF(L327&lt;=24,13,IF(L327&lt;=32,8,0))))-IF(L327&lt;=8,0,IF(L327&lt;=16,(L327-9)*0.425,IF(L327&lt;=24,(L327-17)*0.425,IF(L327&lt;=32,(L327-25)*0.425,0)))),0)+IF(F327="EČ",IF(L327=1,204,IF(L327=2,156.24,IF(L327=3,123.84,IF(L327=4,72,IF(L327=5,66,IF(L327=6,60,IF(L327=7,54,IF(L327=8,48,0))))))))+IF(L327&lt;=8,0,IF(L327&lt;=16,40,IF(L327&lt;=24,25,0)))-IF(L327&lt;=8,0,IF(L327&lt;=16,(L327-9)*1.02,IF(L327&lt;=24,(L327-17)*1.02,0))),0)+IF(F327="EČneol",IF(L327=1,68,IF(L327=2,51.69,IF(L327=3,40.61,IF(L327=4,13,IF(L327=5,12,IF(L327=6,11,IF(L327=7,10,IF(L327=8,9,0)))))))))+IF(F327="EŽ",IF(L327=1,68,IF(L327=2,47.6,IF(L327=3,36,IF(L327=4,18,IF(L327=5,16.5,IF(L327=6,15,IF(L327=7,13.5,IF(L327=8,12,0))))))))+IF(L327&lt;=8,0,IF(L327&lt;=16,10,IF(L327&lt;=24,6,0)))-IF(L327&lt;=8,0,IF(L327&lt;=16,(L327-9)*0.34,IF(L327&lt;=24,(L327-17)*0.34,0))),0)+IF(F327="PT",IF(L327=1,68,IF(L327=2,52.08,IF(L327=3,41.28,IF(L327=4,24,IF(L327=5,22,IF(L327=6,20,IF(L327=7,18,IF(L327=8,16,0))))))))+IF(L327&lt;=8,0,IF(L327&lt;=16,13,IF(L327&lt;=24,9,IF(L327&lt;=32,4,0))))-IF(L327&lt;=8,0,IF(L327&lt;=16,(L327-9)*0.34,IF(L327&lt;=24,(L327-17)*0.34,IF(L327&lt;=32,(L327-25)*0.34,0)))),0)+IF(F327="JOŽ",IF(L327=1,85,IF(L327=2,59.5,IF(L327=3,45,IF(L327=4,32.5,IF(L327=5,30,IF(L327=6,27.5,IF(L327=7,25,IF(L327=8,22.5,0))))))))+IF(L327&lt;=8,0,IF(L327&lt;=16,19,IF(L327&lt;=24,13,0)))-IF(L327&lt;=8,0,IF(L327&lt;=16,(L327-9)*0.425,IF(L327&lt;=24,(L327-17)*0.425,0))),0)+IF(F327="JPČ",IF(L327=1,68,IF(L327=2,47.6,IF(L327=3,36,IF(L327=4,26,IF(L327=5,24,IF(L327=6,22,IF(L327=7,20,IF(L327=8,18,0))))))))+IF(L327&lt;=8,0,IF(L327&lt;=16,13,IF(L327&lt;=24,9,0)))-IF(L327&lt;=8,0,IF(L327&lt;=16,(L327-9)*0.34,IF(L327&lt;=24,(L327-17)*0.34,0))),0)+IF(F327="JEČ",IF(L327=1,34,IF(L327=2,26.04,IF(L327=3,20.6,IF(L327=4,12,IF(L327=5,11,IF(L327=6,10,IF(L327=7,9,IF(L327=8,8,0))))))))+IF(L327&lt;=8,0,IF(L327&lt;=16,6,0))-IF(L327&lt;=8,0,IF(L327&lt;=16,(L327-9)*0.17,0)),0)+IF(F327="JEOF",IF(L327=1,34,IF(L327=2,26.04,IF(L327=3,20.6,IF(L327=4,12,IF(L327=5,11,IF(L327=6,10,IF(L327=7,9,IF(L327=8,8,0))))))))+IF(L327&lt;=8,0,IF(L327&lt;=16,6,0))-IF(L327&lt;=8,0,IF(L327&lt;=16,(L327-9)*0.17,0)),0)+IF(F327="JnPČ",IF(L327=1,51,IF(L327=2,35.7,IF(L327=3,27,IF(L327=4,19.5,IF(L327=5,18,IF(L327=6,16.5,IF(L327=7,15,IF(L327=8,13.5,0))))))))+IF(L327&lt;=8,0,IF(L327&lt;=16,10,0))-IF(L327&lt;=8,0,IF(L327&lt;=16,(L327-9)*0.255,0)),0)+IF(F327="JnEČ",IF(L327=1,25.5,IF(L327=2,19.53,IF(L327=3,15.48,IF(L327=4,9,IF(L327=5,8.25,IF(L327=6,7.5,IF(L327=7,6.75,IF(L327=8,6,0))))))))+IF(L327&lt;=8,0,IF(L327&lt;=16,5,0))-IF(L327&lt;=8,0,IF(L327&lt;=16,(L327-9)*0.1275,0)),0)+IF(F327="JčPČ",IF(L327=1,21.25,IF(L327=2,14.5,IF(L327=3,11.5,IF(L327=4,7,IF(L327=5,6.5,IF(L327=6,6,IF(L327=7,5.5,IF(L327=8,5,0))))))))+IF(L327&lt;=8,0,IF(L327&lt;=16,4,0))-IF(L327&lt;=8,0,IF(L327&lt;=16,(L327-9)*0.10625,0)),0)+IF(F327="JčEČ",IF(L327=1,17,IF(L327=2,13.02,IF(L327=3,10.32,IF(L327=4,6,IF(L327=5,5.5,IF(L327=6,5,IF(L327=7,4.5,IF(L327=8,4,0))))))))+IF(L327&lt;=8,0,IF(L327&lt;=16,3,0))-IF(L327&lt;=8,0,IF(L327&lt;=16,(L327-9)*0.085,0)),0)+IF(F327="NEAK",IF(L327=1,11.48,IF(L327=2,8.79,IF(L327=3,6.97,IF(L327=4,4.05,IF(L327=5,3.71,IF(L327=6,3.38,IF(L327=7,3.04,IF(L327=8,2.7,0))))))))+IF(L327&lt;=8,0,IF(L327&lt;=16,2,IF(L327&lt;=24,1.3,0)))-IF(L327&lt;=8,0,IF(L327&lt;=16,(L327-9)*0.0574,IF(L327&lt;=24,(L327-17)*0.0574,0))),0))*IF(L327&lt;0,1,IF(OR(F327="PČ",F327="PŽ",F327="PT"),IF(J327&lt;32,J327/32,1),1))* IF(L327&lt;0,1,IF(OR(F327="EČ",F327="EŽ",F327="JOŽ",F327="JPČ",F327="NEAK"),IF(J327&lt;24,J327/24,1),1))*IF(L327&lt;0,1,IF(OR(F327="PČneol",F327="JEČ",F327="JEOF",F327="JnPČ",F327="JnEČ",F327="JčPČ",F327="JčEČ"),IF(J327&lt;16,J327/16,1),1))*IF(L327&lt;0,1,IF(F327="EČneol",IF(J327&lt;8,J327/8,1),1))</f>
        <v>0</v>
      </c>
      <c r="O327" s="9">
        <f t="shared" ref="O327:O336" si="101">IF(F327="OŽ",N327,IF(H327="Ne",IF(J327*0.3&lt;J327-L327,N327,0),IF(J327*0.1&lt;J327-L327,N327,0)))</f>
        <v>0</v>
      </c>
      <c r="P327" s="4">
        <f t="shared" ref="P327" si="102">IF(O327=0,0,IF(F327="OŽ",IF(L327&gt;35,0,IF(J327&gt;35,(36-L327)*1.836,((36-L327)-(36-J327))*1.836)),0)+IF(F327="PČ",IF(L327&gt;31,0,IF(J327&gt;31,(32-L327)*1.347,((32-L327)-(32-J327))*1.347)),0)+ IF(F327="PČneol",IF(L327&gt;15,0,IF(J327&gt;15,(16-L327)*0.255,((16-L327)-(16-J327))*0.255)),0)+IF(F327="PŽ",IF(L327&gt;31,0,IF(J327&gt;31,(32-L327)*0.255,((32-L327)-(32-J327))*0.255)),0)+IF(F327="EČ",IF(L327&gt;23,0,IF(J327&gt;23,(24-L327)*0.612,((24-L327)-(24-J327))*0.612)),0)+IF(F327="EČneol",IF(L327&gt;7,0,IF(J327&gt;7,(8-L327)*0.204,((8-L327)-(8-J327))*0.204)),0)+IF(F327="EŽ",IF(L327&gt;23,0,IF(J327&gt;23,(24-L327)*0.204,((24-L327)-(24-J327))*0.204)),0)+IF(F327="PT",IF(L327&gt;31,0,IF(J327&gt;31,(32-L327)*0.204,((32-L327)-(32-J327))*0.204)),0)+IF(F327="JOŽ",IF(L327&gt;23,0,IF(J327&gt;23,(24-L327)*0.255,((24-L327)-(24-J327))*0.255)),0)+IF(F327="JPČ",IF(L327&gt;23,0,IF(J327&gt;23,(24-L327)*0.204,((24-L327)-(24-J327))*0.204)),0)+IF(F327="JEČ",IF(L327&gt;15,0,IF(J327&gt;15,(16-L327)*0.102,((16-L327)-(16-J327))*0.102)),0)+IF(F327="JEOF",IF(L327&gt;15,0,IF(J327&gt;15,(16-L327)*0.102,((16-L327)-(16-J327))*0.102)),0)+IF(F327="JnPČ",IF(L327&gt;15,0,IF(J327&gt;15,(16-L327)*0.153,((16-L327)-(16-J327))*0.153)),0)+IF(F327="JnEČ",IF(L327&gt;15,0,IF(J327&gt;15,(16-L327)*0.0765,((16-L327)-(16-J327))*0.0765)),0)+IF(F327="JčPČ",IF(L327&gt;15,0,IF(J327&gt;15,(16-L327)*0.06375,((16-L327)-(16-J327))*0.06375)),0)+IF(F327="JčEČ",IF(L327&gt;15,0,IF(J327&gt;15,(16-L327)*0.051,((16-L327)-(16-J327))*0.051)),0)+IF(F327="NEAK",IF(L327&gt;23,0,IF(J327&gt;23,(24-L327)*0.03444,((24-L327)-(24-J327))*0.03444)),0))</f>
        <v>0</v>
      </c>
      <c r="Q327" s="11">
        <f t="shared" ref="Q327" si="103">IF(ISERROR(P327*100/N327),0,(P327*100/N327))</f>
        <v>0</v>
      </c>
      <c r="R327" s="10">
        <f t="shared" ref="R327:R336" si="104">IF(Q327&lt;=30,O327+P327,O327+O327*0.3)*IF(G327=1,0.4,IF(G327=2,0.75,IF(G327="1 (kas 4 m. 1 k. nerengiamos)",0.52,1)))*IF(D327="olimpinė",1,IF(M327="Ne",0.5,1))*IF(OR(A$5="Lietuvos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federacija"),IF(OR(J327&lt;8,K327&lt;16),0,1),1)*E327*IF(I327&lt;=1,1,1/I327)*IF(OR(A$5="Lietuvos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28" spans="1:18">
      <c r="A328" s="62">
        <v>2</v>
      </c>
      <c r="B328" s="62"/>
      <c r="C328" s="1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3">
        <f t="shared" si="100"/>
        <v>0</v>
      </c>
      <c r="O328" s="9">
        <f t="shared" si="101"/>
        <v>0</v>
      </c>
      <c r="P328" s="4">
        <f t="shared" ref="P328:P336" si="105">IF(O328=0,0,IF(F328="OŽ",IF(L328&gt;35,0,IF(J328&gt;35,(36-L328)*1.836,((36-L328)-(36-J328))*1.836)),0)+IF(F328="PČ",IF(L328&gt;31,0,IF(J328&gt;31,(32-L328)*1.347,((32-L328)-(32-J328))*1.347)),0)+ IF(F328="PČneol",IF(L328&gt;15,0,IF(J328&gt;15,(16-L328)*0.255,((16-L328)-(16-J328))*0.255)),0)+IF(F328="PŽ",IF(L328&gt;31,0,IF(J328&gt;31,(32-L328)*0.255,((32-L328)-(32-J328))*0.255)),0)+IF(F328="EČ",IF(L328&gt;23,0,IF(J328&gt;23,(24-L328)*0.612,((24-L328)-(24-J328))*0.612)),0)+IF(F328="EČneol",IF(L328&gt;7,0,IF(J328&gt;7,(8-L328)*0.204,((8-L328)-(8-J328))*0.204)),0)+IF(F328="EŽ",IF(L328&gt;23,0,IF(J328&gt;23,(24-L328)*0.204,((24-L328)-(24-J328))*0.204)),0)+IF(F328="PT",IF(L328&gt;31,0,IF(J328&gt;31,(32-L328)*0.204,((32-L328)-(32-J328))*0.204)),0)+IF(F328="JOŽ",IF(L328&gt;23,0,IF(J328&gt;23,(24-L328)*0.255,((24-L328)-(24-J328))*0.255)),0)+IF(F328="JPČ",IF(L328&gt;23,0,IF(J328&gt;23,(24-L328)*0.204,((24-L328)-(24-J328))*0.204)),0)+IF(F328="JEČ",IF(L328&gt;15,0,IF(J328&gt;15,(16-L328)*0.102,((16-L328)-(16-J328))*0.102)),0)+IF(F328="JEOF",IF(L328&gt;15,0,IF(J328&gt;15,(16-L328)*0.102,((16-L328)-(16-J328))*0.102)),0)+IF(F328="JnPČ",IF(L328&gt;15,0,IF(J328&gt;15,(16-L328)*0.153,((16-L328)-(16-J328))*0.153)),0)+IF(F328="JnEČ",IF(L328&gt;15,0,IF(J328&gt;15,(16-L328)*0.0765,((16-L328)-(16-J328))*0.0765)),0)+IF(F328="JčPČ",IF(L328&gt;15,0,IF(J328&gt;15,(16-L328)*0.06375,((16-L328)-(16-J328))*0.06375)),0)+IF(F328="JčEČ",IF(L328&gt;15,0,IF(J328&gt;15,(16-L328)*0.051,((16-L328)-(16-J328))*0.051)),0)+IF(F328="NEAK",IF(L328&gt;23,0,IF(J328&gt;23,(24-L328)*0.03444,((24-L328)-(24-J328))*0.03444)),0))</f>
        <v>0</v>
      </c>
      <c r="Q328" s="11">
        <f t="shared" ref="Q328:Q336" si="106">IF(ISERROR(P328*100/N328),0,(P328*100/N328))</f>
        <v>0</v>
      </c>
      <c r="R328" s="10">
        <f t="shared" si="104"/>
        <v>0</v>
      </c>
    </row>
    <row r="329" spans="1:18">
      <c r="A329" s="62">
        <v>3</v>
      </c>
      <c r="B329" s="62"/>
      <c r="C329" s="1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3">
        <f t="shared" si="100"/>
        <v>0</v>
      </c>
      <c r="O329" s="9">
        <f t="shared" si="101"/>
        <v>0</v>
      </c>
      <c r="P329" s="4">
        <f t="shared" si="105"/>
        <v>0</v>
      </c>
      <c r="Q329" s="11">
        <f t="shared" si="106"/>
        <v>0</v>
      </c>
      <c r="R329" s="10">
        <f t="shared" si="104"/>
        <v>0</v>
      </c>
    </row>
    <row r="330" spans="1:18">
      <c r="A330" s="62">
        <v>4</v>
      </c>
      <c r="B330" s="62"/>
      <c r="C330" s="1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3">
        <f t="shared" si="100"/>
        <v>0</v>
      </c>
      <c r="O330" s="9">
        <f t="shared" si="101"/>
        <v>0</v>
      </c>
      <c r="P330" s="4">
        <f t="shared" si="105"/>
        <v>0</v>
      </c>
      <c r="Q330" s="11">
        <f t="shared" si="106"/>
        <v>0</v>
      </c>
      <c r="R330" s="10">
        <f t="shared" si="104"/>
        <v>0</v>
      </c>
    </row>
    <row r="331" spans="1:18">
      <c r="A331" s="62">
        <v>5</v>
      </c>
      <c r="B331" s="62"/>
      <c r="C331" s="1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3">
        <f t="shared" si="100"/>
        <v>0</v>
      </c>
      <c r="O331" s="9">
        <f t="shared" si="101"/>
        <v>0</v>
      </c>
      <c r="P331" s="4">
        <f t="shared" si="105"/>
        <v>0</v>
      </c>
      <c r="Q331" s="11">
        <f t="shared" si="106"/>
        <v>0</v>
      </c>
      <c r="R331" s="10">
        <f t="shared" si="104"/>
        <v>0</v>
      </c>
    </row>
    <row r="332" spans="1:18">
      <c r="A332" s="62">
        <v>6</v>
      </c>
      <c r="B332" s="62"/>
      <c r="C332" s="1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3">
        <f t="shared" si="100"/>
        <v>0</v>
      </c>
      <c r="O332" s="9">
        <f t="shared" si="101"/>
        <v>0</v>
      </c>
      <c r="P332" s="4">
        <f t="shared" si="105"/>
        <v>0</v>
      </c>
      <c r="Q332" s="11">
        <f t="shared" si="106"/>
        <v>0</v>
      </c>
      <c r="R332" s="10">
        <f t="shared" si="104"/>
        <v>0</v>
      </c>
    </row>
    <row r="333" spans="1:18">
      <c r="A333" s="62">
        <v>7</v>
      </c>
      <c r="B333" s="62"/>
      <c r="C333" s="1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3">
        <f t="shared" si="100"/>
        <v>0</v>
      </c>
      <c r="O333" s="9">
        <f t="shared" si="101"/>
        <v>0</v>
      </c>
      <c r="P333" s="4">
        <f t="shared" si="105"/>
        <v>0</v>
      </c>
      <c r="Q333" s="11">
        <f t="shared" si="106"/>
        <v>0</v>
      </c>
      <c r="R333" s="10">
        <f t="shared" si="104"/>
        <v>0</v>
      </c>
    </row>
    <row r="334" spans="1:18">
      <c r="A334" s="62">
        <v>8</v>
      </c>
      <c r="B334" s="62"/>
      <c r="C334" s="1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3">
        <f t="shared" si="100"/>
        <v>0</v>
      </c>
      <c r="O334" s="9">
        <f t="shared" si="101"/>
        <v>0</v>
      </c>
      <c r="P334" s="4">
        <f t="shared" si="105"/>
        <v>0</v>
      </c>
      <c r="Q334" s="11">
        <f t="shared" si="106"/>
        <v>0</v>
      </c>
      <c r="R334" s="10">
        <f t="shared" si="104"/>
        <v>0</v>
      </c>
    </row>
    <row r="335" spans="1:18">
      <c r="A335" s="62">
        <v>9</v>
      </c>
      <c r="B335" s="62"/>
      <c r="C335" s="1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3">
        <f t="shared" si="100"/>
        <v>0</v>
      </c>
      <c r="O335" s="9">
        <f t="shared" si="101"/>
        <v>0</v>
      </c>
      <c r="P335" s="4">
        <f t="shared" si="105"/>
        <v>0</v>
      </c>
      <c r="Q335" s="11">
        <f t="shared" si="106"/>
        <v>0</v>
      </c>
      <c r="R335" s="10">
        <f t="shared" si="104"/>
        <v>0</v>
      </c>
    </row>
    <row r="336" spans="1:18">
      <c r="A336" s="62">
        <v>10</v>
      </c>
      <c r="B336" s="62"/>
      <c r="C336" s="1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3">
        <f t="shared" si="100"/>
        <v>0</v>
      </c>
      <c r="O336" s="9">
        <f t="shared" si="101"/>
        <v>0</v>
      </c>
      <c r="P336" s="4">
        <f t="shared" si="105"/>
        <v>0</v>
      </c>
      <c r="Q336" s="11">
        <f t="shared" si="106"/>
        <v>0</v>
      </c>
      <c r="R336" s="10">
        <f t="shared" si="104"/>
        <v>0</v>
      </c>
    </row>
    <row r="337" spans="1:18">
      <c r="A337" s="79" t="s">
        <v>35</v>
      </c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1"/>
      <c r="R337" s="10">
        <f>SUM(R327:R336)</f>
        <v>0</v>
      </c>
    </row>
    <row r="338" spans="1:18" ht="15.75">
      <c r="A338" s="24" t="s">
        <v>36</v>
      </c>
      <c r="B338" s="2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6"/>
    </row>
    <row r="339" spans="1:18">
      <c r="A339" s="49" t="s">
        <v>44</v>
      </c>
      <c r="B339" s="49"/>
      <c r="C339" s="49"/>
      <c r="D339" s="49"/>
      <c r="E339" s="49"/>
      <c r="F339" s="49"/>
      <c r="G339" s="49"/>
      <c r="H339" s="49"/>
      <c r="I339" s="49"/>
      <c r="J339" s="15"/>
      <c r="K339" s="15"/>
      <c r="L339" s="15"/>
      <c r="M339" s="15"/>
      <c r="N339" s="15"/>
      <c r="O339" s="15"/>
      <c r="P339" s="15"/>
      <c r="Q339" s="15"/>
      <c r="R339" s="16"/>
    </row>
    <row r="340" spans="1:18" s="8" customFormat="1">
      <c r="A340" s="49"/>
      <c r="B340" s="49"/>
      <c r="C340" s="49"/>
      <c r="D340" s="49"/>
      <c r="E340" s="49"/>
      <c r="F340" s="49"/>
      <c r="G340" s="49"/>
      <c r="H340" s="49"/>
      <c r="I340" s="49"/>
      <c r="J340" s="15"/>
      <c r="K340" s="15"/>
      <c r="L340" s="15"/>
      <c r="M340" s="15"/>
      <c r="N340" s="15"/>
      <c r="O340" s="15"/>
      <c r="P340" s="15"/>
      <c r="Q340" s="15"/>
      <c r="R340" s="16"/>
    </row>
    <row r="341" spans="1:18">
      <c r="A341" s="75" t="s">
        <v>92</v>
      </c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58"/>
      <c r="R341" s="8"/>
    </row>
    <row r="342" spans="1:18" ht="18">
      <c r="A342" s="77" t="s">
        <v>27</v>
      </c>
      <c r="B342" s="78"/>
      <c r="C342" s="78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8"/>
      <c r="R342" s="8"/>
    </row>
    <row r="343" spans="1:18">
      <c r="A343" s="75" t="s">
        <v>61</v>
      </c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58"/>
      <c r="R343" s="8"/>
    </row>
    <row r="344" spans="1:18">
      <c r="A344" s="62">
        <v>1</v>
      </c>
      <c r="B344" s="62"/>
      <c r="C344" s="1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3">
        <f t="shared" ref="N344:N353" si="107">(IF(F344="OŽ",IF(L344=1,550.8,IF(L344=2,426.38,IF(L344=3,342.14,IF(L344=4,181.44,IF(L344=5,168.48,IF(L344=6,155.52,IF(L344=7,148.5,IF(L344=8,144,0))))))))+IF(L344&lt;=8,0,IF(L344&lt;=16,137.7,IF(L344&lt;=24,108,IF(L344&lt;=32,80.1,IF(L344&lt;=36,52.2,0)))))-IF(L344&lt;=8,0,IF(L344&lt;=16,(L344-9)*2.754,IF(L344&lt;=24,(L344-17)* 2.754,IF(L344&lt;=32,(L344-25)* 2.754,IF(L344&lt;=36,(L344-33)*2.754,0))))),0)+IF(F344="PČ",IF(L344=1,449,IF(L344=2,314.6,IF(L344=3,238,IF(L344=4,172,IF(L344=5,159,IF(L344=6,145,IF(L344=7,132,IF(L344=8,119,0))))))))+IF(L344&lt;=8,0,IF(L344&lt;=16,88,IF(L344&lt;=24,55,IF(L344&lt;=32,22,0))))-IF(L344&lt;=8,0,IF(L344&lt;=16,(L344-9)*2.245,IF(L344&lt;=24,(L344-17)*2.245,IF(L344&lt;=32,(L344-25)*2.245,0)))),0)+IF(F344="PČneol",IF(L344=1,85,IF(L344=2,64.61,IF(L344=3,50.76,IF(L344=4,16.25,IF(L344=5,15,IF(L344=6,13.75,IF(L344=7,12.5,IF(L344=8,11.25,0))))))))+IF(L344&lt;=8,0,IF(L344&lt;=16,9,0))-IF(L344&lt;=8,0,IF(L344&lt;=16,(L344-9)*0.425,0)),0)+IF(F344="PŽ",IF(L344=1,85,IF(L344=2,59.5,IF(L344=3,45,IF(L344=4,32.5,IF(L344=5,30,IF(L344=6,27.5,IF(L344=7,25,IF(L344=8,22.5,0))))))))+IF(L344&lt;=8,0,IF(L344&lt;=16,19,IF(L344&lt;=24,13,IF(L344&lt;=32,8,0))))-IF(L344&lt;=8,0,IF(L344&lt;=16,(L344-9)*0.425,IF(L344&lt;=24,(L344-17)*0.425,IF(L344&lt;=32,(L344-25)*0.425,0)))),0)+IF(F344="EČ",IF(L344=1,204,IF(L344=2,156.24,IF(L344=3,123.84,IF(L344=4,72,IF(L344=5,66,IF(L344=6,60,IF(L344=7,54,IF(L344=8,48,0))))))))+IF(L344&lt;=8,0,IF(L344&lt;=16,40,IF(L344&lt;=24,25,0)))-IF(L344&lt;=8,0,IF(L344&lt;=16,(L344-9)*1.02,IF(L344&lt;=24,(L344-17)*1.02,0))),0)+IF(F344="EČneol",IF(L344=1,68,IF(L344=2,51.69,IF(L344=3,40.61,IF(L344=4,13,IF(L344=5,12,IF(L344=6,11,IF(L344=7,10,IF(L344=8,9,0)))))))))+IF(F344="EŽ",IF(L344=1,68,IF(L344=2,47.6,IF(L344=3,36,IF(L344=4,18,IF(L344=5,16.5,IF(L344=6,15,IF(L344=7,13.5,IF(L344=8,12,0))))))))+IF(L344&lt;=8,0,IF(L344&lt;=16,10,IF(L344&lt;=24,6,0)))-IF(L344&lt;=8,0,IF(L344&lt;=16,(L344-9)*0.34,IF(L344&lt;=24,(L344-17)*0.34,0))),0)+IF(F344="PT",IF(L344=1,68,IF(L344=2,52.08,IF(L344=3,41.28,IF(L344=4,24,IF(L344=5,22,IF(L344=6,20,IF(L344=7,18,IF(L344=8,16,0))))))))+IF(L344&lt;=8,0,IF(L344&lt;=16,13,IF(L344&lt;=24,9,IF(L344&lt;=32,4,0))))-IF(L344&lt;=8,0,IF(L344&lt;=16,(L344-9)*0.34,IF(L344&lt;=24,(L344-17)*0.34,IF(L344&lt;=32,(L344-25)*0.34,0)))),0)+IF(F344="JOŽ",IF(L344=1,85,IF(L344=2,59.5,IF(L344=3,45,IF(L344=4,32.5,IF(L344=5,30,IF(L344=6,27.5,IF(L344=7,25,IF(L344=8,22.5,0))))))))+IF(L344&lt;=8,0,IF(L344&lt;=16,19,IF(L344&lt;=24,13,0)))-IF(L344&lt;=8,0,IF(L344&lt;=16,(L344-9)*0.425,IF(L344&lt;=24,(L344-17)*0.425,0))),0)+IF(F344="JPČ",IF(L344=1,68,IF(L344=2,47.6,IF(L344=3,36,IF(L344=4,26,IF(L344=5,24,IF(L344=6,22,IF(L344=7,20,IF(L344=8,18,0))))))))+IF(L344&lt;=8,0,IF(L344&lt;=16,13,IF(L344&lt;=24,9,0)))-IF(L344&lt;=8,0,IF(L344&lt;=16,(L344-9)*0.34,IF(L344&lt;=24,(L344-17)*0.34,0))),0)+IF(F344="JEČ",IF(L344=1,34,IF(L344=2,26.04,IF(L344=3,20.6,IF(L344=4,12,IF(L344=5,11,IF(L344=6,10,IF(L344=7,9,IF(L344=8,8,0))))))))+IF(L344&lt;=8,0,IF(L344&lt;=16,6,0))-IF(L344&lt;=8,0,IF(L344&lt;=16,(L344-9)*0.17,0)),0)+IF(F344="JEOF",IF(L344=1,34,IF(L344=2,26.04,IF(L344=3,20.6,IF(L344=4,12,IF(L344=5,11,IF(L344=6,10,IF(L344=7,9,IF(L344=8,8,0))))))))+IF(L344&lt;=8,0,IF(L344&lt;=16,6,0))-IF(L344&lt;=8,0,IF(L344&lt;=16,(L344-9)*0.17,0)),0)+IF(F344="JnPČ",IF(L344=1,51,IF(L344=2,35.7,IF(L344=3,27,IF(L344=4,19.5,IF(L344=5,18,IF(L344=6,16.5,IF(L344=7,15,IF(L344=8,13.5,0))))))))+IF(L344&lt;=8,0,IF(L344&lt;=16,10,0))-IF(L344&lt;=8,0,IF(L344&lt;=16,(L344-9)*0.255,0)),0)+IF(F344="JnEČ",IF(L344=1,25.5,IF(L344=2,19.53,IF(L344=3,15.48,IF(L344=4,9,IF(L344=5,8.25,IF(L344=6,7.5,IF(L344=7,6.75,IF(L344=8,6,0))))))))+IF(L344&lt;=8,0,IF(L344&lt;=16,5,0))-IF(L344&lt;=8,0,IF(L344&lt;=16,(L344-9)*0.1275,0)),0)+IF(F344="JčPČ",IF(L344=1,21.25,IF(L344=2,14.5,IF(L344=3,11.5,IF(L344=4,7,IF(L344=5,6.5,IF(L344=6,6,IF(L344=7,5.5,IF(L344=8,5,0))))))))+IF(L344&lt;=8,0,IF(L344&lt;=16,4,0))-IF(L344&lt;=8,0,IF(L344&lt;=16,(L344-9)*0.10625,0)),0)+IF(F344="JčEČ",IF(L344=1,17,IF(L344=2,13.02,IF(L344=3,10.32,IF(L344=4,6,IF(L344=5,5.5,IF(L344=6,5,IF(L344=7,4.5,IF(L344=8,4,0))))))))+IF(L344&lt;=8,0,IF(L344&lt;=16,3,0))-IF(L344&lt;=8,0,IF(L344&lt;=16,(L344-9)*0.085,0)),0)+IF(F344="NEAK",IF(L344=1,11.48,IF(L344=2,8.79,IF(L344=3,6.97,IF(L344=4,4.05,IF(L344=5,3.71,IF(L344=6,3.38,IF(L344=7,3.04,IF(L344=8,2.7,0))))))))+IF(L344&lt;=8,0,IF(L344&lt;=16,2,IF(L344&lt;=24,1.3,0)))-IF(L344&lt;=8,0,IF(L344&lt;=16,(L344-9)*0.0574,IF(L344&lt;=24,(L344-17)*0.0574,0))),0))*IF(L344&lt;0,1,IF(OR(F344="PČ",F344="PŽ",F344="PT"),IF(J344&lt;32,J344/32,1),1))* IF(L344&lt;0,1,IF(OR(F344="EČ",F344="EŽ",F344="JOŽ",F344="JPČ",F344="NEAK"),IF(J344&lt;24,J344/24,1),1))*IF(L344&lt;0,1,IF(OR(F344="PČneol",F344="JEČ",F344="JEOF",F344="JnPČ",F344="JnEČ",F344="JčPČ",F344="JčEČ"),IF(J344&lt;16,J344/16,1),1))*IF(L344&lt;0,1,IF(F344="EČneol",IF(J344&lt;8,J344/8,1),1))</f>
        <v>0</v>
      </c>
      <c r="O344" s="9">
        <f t="shared" ref="O344:O353" si="108">IF(F344="OŽ",N344,IF(H344="Ne",IF(J344*0.3&lt;J344-L344,N344,0),IF(J344*0.1&lt;J344-L344,N344,0)))</f>
        <v>0</v>
      </c>
      <c r="P344" s="4">
        <f t="shared" ref="P344" si="109">IF(O344=0,0,IF(F344="OŽ",IF(L344&gt;35,0,IF(J344&gt;35,(36-L344)*1.836,((36-L344)-(36-J344))*1.836)),0)+IF(F344="PČ",IF(L344&gt;31,0,IF(J344&gt;31,(32-L344)*1.347,((32-L344)-(32-J344))*1.347)),0)+ IF(F344="PČneol",IF(L344&gt;15,0,IF(J344&gt;15,(16-L344)*0.255,((16-L344)-(16-J344))*0.255)),0)+IF(F344="PŽ",IF(L344&gt;31,0,IF(J344&gt;31,(32-L344)*0.255,((32-L344)-(32-J344))*0.255)),0)+IF(F344="EČ",IF(L344&gt;23,0,IF(J344&gt;23,(24-L344)*0.612,((24-L344)-(24-J344))*0.612)),0)+IF(F344="EČneol",IF(L344&gt;7,0,IF(J344&gt;7,(8-L344)*0.204,((8-L344)-(8-J344))*0.204)),0)+IF(F344="EŽ",IF(L344&gt;23,0,IF(J344&gt;23,(24-L344)*0.204,((24-L344)-(24-J344))*0.204)),0)+IF(F344="PT",IF(L344&gt;31,0,IF(J344&gt;31,(32-L344)*0.204,((32-L344)-(32-J344))*0.204)),0)+IF(F344="JOŽ",IF(L344&gt;23,0,IF(J344&gt;23,(24-L344)*0.255,((24-L344)-(24-J344))*0.255)),0)+IF(F344="JPČ",IF(L344&gt;23,0,IF(J344&gt;23,(24-L344)*0.204,((24-L344)-(24-J344))*0.204)),0)+IF(F344="JEČ",IF(L344&gt;15,0,IF(J344&gt;15,(16-L344)*0.102,((16-L344)-(16-J344))*0.102)),0)+IF(F344="JEOF",IF(L344&gt;15,0,IF(J344&gt;15,(16-L344)*0.102,((16-L344)-(16-J344))*0.102)),0)+IF(F344="JnPČ",IF(L344&gt;15,0,IF(J344&gt;15,(16-L344)*0.153,((16-L344)-(16-J344))*0.153)),0)+IF(F344="JnEČ",IF(L344&gt;15,0,IF(J344&gt;15,(16-L344)*0.0765,((16-L344)-(16-J344))*0.0765)),0)+IF(F344="JčPČ",IF(L344&gt;15,0,IF(J344&gt;15,(16-L344)*0.06375,((16-L344)-(16-J344))*0.06375)),0)+IF(F344="JčEČ",IF(L344&gt;15,0,IF(J344&gt;15,(16-L344)*0.051,((16-L344)-(16-J344))*0.051)),0)+IF(F344="NEAK",IF(L344&gt;23,0,IF(J344&gt;23,(24-L344)*0.03444,((24-L344)-(24-J344))*0.03444)),0))</f>
        <v>0</v>
      </c>
      <c r="Q344" s="11">
        <f t="shared" ref="Q344" si="110">IF(ISERROR(P344*100/N344),0,(P344*100/N344))</f>
        <v>0</v>
      </c>
      <c r="R344" s="10">
        <f t="shared" ref="R344:R353" si="111">IF(Q344&lt;=30,O344+P344,O344+O344*0.3)*IF(G344=1,0.4,IF(G344=2,0.75,IF(G344="1 (kas 4 m. 1 k. nerengiamos)",0.52,1)))*IF(D344="olimpinė",1,IF(M344="Ne",0.5,1))*IF(OR(A$5="Lietuvos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federacija"),IF(OR(J344&lt;8,K344&lt;16),0,1),1)*E344*IF(I344&lt;=1,1,1/I344)*IF(OR(A$5="Lietuvos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45" spans="1:18">
      <c r="A345" s="62">
        <v>2</v>
      </c>
      <c r="B345" s="62"/>
      <c r="C345" s="1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3">
        <f t="shared" si="107"/>
        <v>0</v>
      </c>
      <c r="O345" s="9">
        <f t="shared" si="108"/>
        <v>0</v>
      </c>
      <c r="P345" s="4">
        <f t="shared" ref="P345:P353" si="112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</v>
      </c>
      <c r="Q345" s="11">
        <f t="shared" ref="Q345:Q353" si="113">IF(ISERROR(P345*100/N345),0,(P345*100/N345))</f>
        <v>0</v>
      </c>
      <c r="R345" s="10">
        <f t="shared" si="111"/>
        <v>0</v>
      </c>
    </row>
    <row r="346" spans="1:18">
      <c r="A346" s="62">
        <v>3</v>
      </c>
      <c r="B346" s="62"/>
      <c r="C346" s="1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3">
        <f t="shared" si="107"/>
        <v>0</v>
      </c>
      <c r="O346" s="9">
        <f t="shared" si="108"/>
        <v>0</v>
      </c>
      <c r="P346" s="4">
        <f t="shared" si="112"/>
        <v>0</v>
      </c>
      <c r="Q346" s="11">
        <f t="shared" si="113"/>
        <v>0</v>
      </c>
      <c r="R346" s="10">
        <f t="shared" si="111"/>
        <v>0</v>
      </c>
    </row>
    <row r="347" spans="1:18">
      <c r="A347" s="62">
        <v>4</v>
      </c>
      <c r="B347" s="62"/>
      <c r="C347" s="1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3">
        <f t="shared" si="107"/>
        <v>0</v>
      </c>
      <c r="O347" s="9">
        <f t="shared" si="108"/>
        <v>0</v>
      </c>
      <c r="P347" s="4">
        <f t="shared" si="112"/>
        <v>0</v>
      </c>
      <c r="Q347" s="11">
        <f t="shared" si="113"/>
        <v>0</v>
      </c>
      <c r="R347" s="10">
        <f t="shared" si="111"/>
        <v>0</v>
      </c>
    </row>
    <row r="348" spans="1:18">
      <c r="A348" s="62">
        <v>5</v>
      </c>
      <c r="B348" s="62"/>
      <c r="C348" s="1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3">
        <f t="shared" si="107"/>
        <v>0</v>
      </c>
      <c r="O348" s="9">
        <f t="shared" si="108"/>
        <v>0</v>
      </c>
      <c r="P348" s="4">
        <f t="shared" si="112"/>
        <v>0</v>
      </c>
      <c r="Q348" s="11">
        <f t="shared" si="113"/>
        <v>0</v>
      </c>
      <c r="R348" s="10">
        <f t="shared" si="111"/>
        <v>0</v>
      </c>
    </row>
    <row r="349" spans="1:18">
      <c r="A349" s="62">
        <v>6</v>
      </c>
      <c r="B349" s="62"/>
      <c r="C349" s="1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3">
        <f t="shared" si="107"/>
        <v>0</v>
      </c>
      <c r="O349" s="9">
        <f t="shared" si="108"/>
        <v>0</v>
      </c>
      <c r="P349" s="4">
        <f t="shared" si="112"/>
        <v>0</v>
      </c>
      <c r="Q349" s="11">
        <f t="shared" si="113"/>
        <v>0</v>
      </c>
      <c r="R349" s="10">
        <f t="shared" si="111"/>
        <v>0</v>
      </c>
    </row>
    <row r="350" spans="1:18">
      <c r="A350" s="62">
        <v>7</v>
      </c>
      <c r="B350" s="62"/>
      <c r="C350" s="1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3">
        <f t="shared" si="107"/>
        <v>0</v>
      </c>
      <c r="O350" s="9">
        <f t="shared" si="108"/>
        <v>0</v>
      </c>
      <c r="P350" s="4">
        <f t="shared" si="112"/>
        <v>0</v>
      </c>
      <c r="Q350" s="11">
        <f t="shared" si="113"/>
        <v>0</v>
      </c>
      <c r="R350" s="10">
        <f t="shared" si="111"/>
        <v>0</v>
      </c>
    </row>
    <row r="351" spans="1:18">
      <c r="A351" s="62">
        <v>8</v>
      </c>
      <c r="B351" s="62"/>
      <c r="C351" s="1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3">
        <f t="shared" si="107"/>
        <v>0</v>
      </c>
      <c r="O351" s="9">
        <f t="shared" si="108"/>
        <v>0</v>
      </c>
      <c r="P351" s="4">
        <f t="shared" si="112"/>
        <v>0</v>
      </c>
      <c r="Q351" s="11">
        <f t="shared" si="113"/>
        <v>0</v>
      </c>
      <c r="R351" s="10">
        <f t="shared" si="111"/>
        <v>0</v>
      </c>
    </row>
    <row r="352" spans="1:18">
      <c r="A352" s="62">
        <v>9</v>
      </c>
      <c r="B352" s="62"/>
      <c r="C352" s="1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3">
        <f t="shared" si="107"/>
        <v>0</v>
      </c>
      <c r="O352" s="9">
        <f t="shared" si="108"/>
        <v>0</v>
      </c>
      <c r="P352" s="4">
        <f t="shared" si="112"/>
        <v>0</v>
      </c>
      <c r="Q352" s="11">
        <f t="shared" si="113"/>
        <v>0</v>
      </c>
      <c r="R352" s="10">
        <f t="shared" si="111"/>
        <v>0</v>
      </c>
    </row>
    <row r="353" spans="1:18">
      <c r="A353" s="62">
        <v>10</v>
      </c>
      <c r="B353" s="62"/>
      <c r="C353" s="1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3">
        <f t="shared" si="107"/>
        <v>0</v>
      </c>
      <c r="O353" s="9">
        <f t="shared" si="108"/>
        <v>0</v>
      </c>
      <c r="P353" s="4">
        <f t="shared" si="112"/>
        <v>0</v>
      </c>
      <c r="Q353" s="11">
        <f t="shared" si="113"/>
        <v>0</v>
      </c>
      <c r="R353" s="10">
        <f t="shared" si="111"/>
        <v>0</v>
      </c>
    </row>
    <row r="354" spans="1:18">
      <c r="A354" s="79" t="s">
        <v>35</v>
      </c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1"/>
      <c r="R354" s="10">
        <f>SUM(R344:R353)</f>
        <v>0</v>
      </c>
    </row>
    <row r="355" spans="1:18" ht="15.75">
      <c r="A355" s="24" t="s">
        <v>36</v>
      </c>
      <c r="B355" s="2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6"/>
    </row>
    <row r="356" spans="1:18">
      <c r="A356" s="49" t="s">
        <v>44</v>
      </c>
      <c r="B356" s="49"/>
      <c r="C356" s="49"/>
      <c r="D356" s="49"/>
      <c r="E356" s="49"/>
      <c r="F356" s="49"/>
      <c r="G356" s="49"/>
      <c r="H356" s="49"/>
      <c r="I356" s="49"/>
      <c r="J356" s="15"/>
      <c r="K356" s="15"/>
      <c r="L356" s="15"/>
      <c r="M356" s="15"/>
      <c r="N356" s="15"/>
      <c r="O356" s="15"/>
      <c r="P356" s="15"/>
      <c r="Q356" s="15"/>
      <c r="R356" s="16"/>
    </row>
    <row r="357" spans="1:18" s="8" customFormat="1">
      <c r="A357" s="49"/>
      <c r="B357" s="49"/>
      <c r="C357" s="49"/>
      <c r="D357" s="49"/>
      <c r="E357" s="49"/>
      <c r="F357" s="49"/>
      <c r="G357" s="49"/>
      <c r="H357" s="49"/>
      <c r="I357" s="49"/>
      <c r="J357" s="15"/>
      <c r="K357" s="15"/>
      <c r="L357" s="15"/>
      <c r="M357" s="15"/>
      <c r="N357" s="15"/>
      <c r="O357" s="15"/>
      <c r="P357" s="15"/>
      <c r="Q357" s="15"/>
      <c r="R357" s="16"/>
    </row>
    <row r="358" spans="1:18">
      <c r="A358" s="75" t="s">
        <v>92</v>
      </c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58"/>
      <c r="R358" s="8"/>
    </row>
    <row r="359" spans="1:18" ht="18">
      <c r="A359" s="77" t="s">
        <v>27</v>
      </c>
      <c r="B359" s="78"/>
      <c r="C359" s="78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8"/>
      <c r="R359" s="8"/>
    </row>
    <row r="360" spans="1:18">
      <c r="A360" s="75" t="s">
        <v>61</v>
      </c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58"/>
      <c r="R360" s="8"/>
    </row>
    <row r="361" spans="1:18">
      <c r="A361" s="62">
        <v>1</v>
      </c>
      <c r="B361" s="62"/>
      <c r="C361" s="1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3">
        <f t="shared" ref="N361:N370" si="114">(IF(F361="OŽ",IF(L361=1,550.8,IF(L361=2,426.38,IF(L361=3,342.14,IF(L361=4,181.44,IF(L361=5,168.48,IF(L361=6,155.52,IF(L361=7,148.5,IF(L361=8,144,0))))))))+IF(L361&lt;=8,0,IF(L361&lt;=16,137.7,IF(L361&lt;=24,108,IF(L361&lt;=32,80.1,IF(L361&lt;=36,52.2,0)))))-IF(L361&lt;=8,0,IF(L361&lt;=16,(L361-9)*2.754,IF(L361&lt;=24,(L361-17)* 2.754,IF(L361&lt;=32,(L361-25)* 2.754,IF(L361&lt;=36,(L361-33)*2.754,0))))),0)+IF(F361="PČ",IF(L361=1,449,IF(L361=2,314.6,IF(L361=3,238,IF(L361=4,172,IF(L361=5,159,IF(L361=6,145,IF(L361=7,132,IF(L361=8,119,0))))))))+IF(L361&lt;=8,0,IF(L361&lt;=16,88,IF(L361&lt;=24,55,IF(L361&lt;=32,22,0))))-IF(L361&lt;=8,0,IF(L361&lt;=16,(L361-9)*2.245,IF(L361&lt;=24,(L361-17)*2.245,IF(L361&lt;=32,(L361-25)*2.245,0)))),0)+IF(F361="PČneol",IF(L361=1,85,IF(L361=2,64.61,IF(L361=3,50.76,IF(L361=4,16.25,IF(L361=5,15,IF(L361=6,13.75,IF(L361=7,12.5,IF(L361=8,11.25,0))))))))+IF(L361&lt;=8,0,IF(L361&lt;=16,9,0))-IF(L361&lt;=8,0,IF(L361&lt;=16,(L361-9)*0.425,0)),0)+IF(F361="PŽ",IF(L361=1,85,IF(L361=2,59.5,IF(L361=3,45,IF(L361=4,32.5,IF(L361=5,30,IF(L361=6,27.5,IF(L361=7,25,IF(L361=8,22.5,0))))))))+IF(L361&lt;=8,0,IF(L361&lt;=16,19,IF(L361&lt;=24,13,IF(L361&lt;=32,8,0))))-IF(L361&lt;=8,0,IF(L361&lt;=16,(L361-9)*0.425,IF(L361&lt;=24,(L361-17)*0.425,IF(L361&lt;=32,(L361-25)*0.425,0)))),0)+IF(F361="EČ",IF(L361=1,204,IF(L361=2,156.24,IF(L361=3,123.84,IF(L361=4,72,IF(L361=5,66,IF(L361=6,60,IF(L361=7,54,IF(L361=8,48,0))))))))+IF(L361&lt;=8,0,IF(L361&lt;=16,40,IF(L361&lt;=24,25,0)))-IF(L361&lt;=8,0,IF(L361&lt;=16,(L361-9)*1.02,IF(L361&lt;=24,(L361-17)*1.02,0))),0)+IF(F361="EČneol",IF(L361=1,68,IF(L361=2,51.69,IF(L361=3,40.61,IF(L361=4,13,IF(L361=5,12,IF(L361=6,11,IF(L361=7,10,IF(L361=8,9,0)))))))))+IF(F361="EŽ",IF(L361=1,68,IF(L361=2,47.6,IF(L361=3,36,IF(L361=4,18,IF(L361=5,16.5,IF(L361=6,15,IF(L361=7,13.5,IF(L361=8,12,0))))))))+IF(L361&lt;=8,0,IF(L361&lt;=16,10,IF(L361&lt;=24,6,0)))-IF(L361&lt;=8,0,IF(L361&lt;=16,(L361-9)*0.34,IF(L361&lt;=24,(L361-17)*0.34,0))),0)+IF(F361="PT",IF(L361=1,68,IF(L361=2,52.08,IF(L361=3,41.28,IF(L361=4,24,IF(L361=5,22,IF(L361=6,20,IF(L361=7,18,IF(L361=8,16,0))))))))+IF(L361&lt;=8,0,IF(L361&lt;=16,13,IF(L361&lt;=24,9,IF(L361&lt;=32,4,0))))-IF(L361&lt;=8,0,IF(L361&lt;=16,(L361-9)*0.34,IF(L361&lt;=24,(L361-17)*0.34,IF(L361&lt;=32,(L361-25)*0.34,0)))),0)+IF(F361="JOŽ",IF(L361=1,85,IF(L361=2,59.5,IF(L361=3,45,IF(L361=4,32.5,IF(L361=5,30,IF(L361=6,27.5,IF(L361=7,25,IF(L361=8,22.5,0))))))))+IF(L361&lt;=8,0,IF(L361&lt;=16,19,IF(L361&lt;=24,13,0)))-IF(L361&lt;=8,0,IF(L361&lt;=16,(L361-9)*0.425,IF(L361&lt;=24,(L361-17)*0.425,0))),0)+IF(F361="JPČ",IF(L361=1,68,IF(L361=2,47.6,IF(L361=3,36,IF(L361=4,26,IF(L361=5,24,IF(L361=6,22,IF(L361=7,20,IF(L361=8,18,0))))))))+IF(L361&lt;=8,0,IF(L361&lt;=16,13,IF(L361&lt;=24,9,0)))-IF(L361&lt;=8,0,IF(L361&lt;=16,(L361-9)*0.34,IF(L361&lt;=24,(L361-17)*0.34,0))),0)+IF(F361="JEČ",IF(L361=1,34,IF(L361=2,26.04,IF(L361=3,20.6,IF(L361=4,12,IF(L361=5,11,IF(L361=6,10,IF(L361=7,9,IF(L361=8,8,0))))))))+IF(L361&lt;=8,0,IF(L361&lt;=16,6,0))-IF(L361&lt;=8,0,IF(L361&lt;=16,(L361-9)*0.17,0)),0)+IF(F361="JEOF",IF(L361=1,34,IF(L361=2,26.04,IF(L361=3,20.6,IF(L361=4,12,IF(L361=5,11,IF(L361=6,10,IF(L361=7,9,IF(L361=8,8,0))))))))+IF(L361&lt;=8,0,IF(L361&lt;=16,6,0))-IF(L361&lt;=8,0,IF(L361&lt;=16,(L361-9)*0.17,0)),0)+IF(F361="JnPČ",IF(L361=1,51,IF(L361=2,35.7,IF(L361=3,27,IF(L361=4,19.5,IF(L361=5,18,IF(L361=6,16.5,IF(L361=7,15,IF(L361=8,13.5,0))))))))+IF(L361&lt;=8,0,IF(L361&lt;=16,10,0))-IF(L361&lt;=8,0,IF(L361&lt;=16,(L361-9)*0.255,0)),0)+IF(F361="JnEČ",IF(L361=1,25.5,IF(L361=2,19.53,IF(L361=3,15.48,IF(L361=4,9,IF(L361=5,8.25,IF(L361=6,7.5,IF(L361=7,6.75,IF(L361=8,6,0))))))))+IF(L361&lt;=8,0,IF(L361&lt;=16,5,0))-IF(L361&lt;=8,0,IF(L361&lt;=16,(L361-9)*0.1275,0)),0)+IF(F361="JčPČ",IF(L361=1,21.25,IF(L361=2,14.5,IF(L361=3,11.5,IF(L361=4,7,IF(L361=5,6.5,IF(L361=6,6,IF(L361=7,5.5,IF(L361=8,5,0))))))))+IF(L361&lt;=8,0,IF(L361&lt;=16,4,0))-IF(L361&lt;=8,0,IF(L361&lt;=16,(L361-9)*0.10625,0)),0)+IF(F361="JčEČ",IF(L361=1,17,IF(L361=2,13.02,IF(L361=3,10.32,IF(L361=4,6,IF(L361=5,5.5,IF(L361=6,5,IF(L361=7,4.5,IF(L361=8,4,0))))))))+IF(L361&lt;=8,0,IF(L361&lt;=16,3,0))-IF(L361&lt;=8,0,IF(L361&lt;=16,(L361-9)*0.085,0)),0)+IF(F361="NEAK",IF(L361=1,11.48,IF(L361=2,8.79,IF(L361=3,6.97,IF(L361=4,4.05,IF(L361=5,3.71,IF(L361=6,3.38,IF(L361=7,3.04,IF(L361=8,2.7,0))))))))+IF(L361&lt;=8,0,IF(L361&lt;=16,2,IF(L361&lt;=24,1.3,0)))-IF(L361&lt;=8,0,IF(L361&lt;=16,(L361-9)*0.0574,IF(L361&lt;=24,(L361-17)*0.0574,0))),0))*IF(L361&lt;0,1,IF(OR(F361="PČ",F361="PŽ",F361="PT"),IF(J361&lt;32,J361/32,1),1))* IF(L361&lt;0,1,IF(OR(F361="EČ",F361="EŽ",F361="JOŽ",F361="JPČ",F361="NEAK"),IF(J361&lt;24,J361/24,1),1))*IF(L361&lt;0,1,IF(OR(F361="PČneol",F361="JEČ",F361="JEOF",F361="JnPČ",F361="JnEČ",F361="JčPČ",F361="JčEČ"),IF(J361&lt;16,J361/16,1),1))*IF(L361&lt;0,1,IF(F361="EČneol",IF(J361&lt;8,J361/8,1),1))</f>
        <v>0</v>
      </c>
      <c r="O361" s="9">
        <f t="shared" ref="O361:O370" si="115">IF(F361="OŽ",N361,IF(H361="Ne",IF(J361*0.3&lt;J361-L361,N361,0),IF(J361*0.1&lt;J361-L361,N361,0)))</f>
        <v>0</v>
      </c>
      <c r="P361" s="4">
        <f t="shared" ref="P361" si="116">IF(O361=0,0,IF(F361="OŽ",IF(L361&gt;35,0,IF(J361&gt;35,(36-L361)*1.836,((36-L361)-(36-J361))*1.836)),0)+IF(F361="PČ",IF(L361&gt;31,0,IF(J361&gt;31,(32-L361)*1.347,((32-L361)-(32-J361))*1.347)),0)+ IF(F361="PČneol",IF(L361&gt;15,0,IF(J361&gt;15,(16-L361)*0.255,((16-L361)-(16-J361))*0.255)),0)+IF(F361="PŽ",IF(L361&gt;31,0,IF(J361&gt;31,(32-L361)*0.255,((32-L361)-(32-J361))*0.255)),0)+IF(F361="EČ",IF(L361&gt;23,0,IF(J361&gt;23,(24-L361)*0.612,((24-L361)-(24-J361))*0.612)),0)+IF(F361="EČneol",IF(L361&gt;7,0,IF(J361&gt;7,(8-L361)*0.204,((8-L361)-(8-J361))*0.204)),0)+IF(F361="EŽ",IF(L361&gt;23,0,IF(J361&gt;23,(24-L361)*0.204,((24-L361)-(24-J361))*0.204)),0)+IF(F361="PT",IF(L361&gt;31,0,IF(J361&gt;31,(32-L361)*0.204,((32-L361)-(32-J361))*0.204)),0)+IF(F361="JOŽ",IF(L361&gt;23,0,IF(J361&gt;23,(24-L361)*0.255,((24-L361)-(24-J361))*0.255)),0)+IF(F361="JPČ",IF(L361&gt;23,0,IF(J361&gt;23,(24-L361)*0.204,((24-L361)-(24-J361))*0.204)),0)+IF(F361="JEČ",IF(L361&gt;15,0,IF(J361&gt;15,(16-L361)*0.102,((16-L361)-(16-J361))*0.102)),0)+IF(F361="JEOF",IF(L361&gt;15,0,IF(J361&gt;15,(16-L361)*0.102,((16-L361)-(16-J361))*0.102)),0)+IF(F361="JnPČ",IF(L361&gt;15,0,IF(J361&gt;15,(16-L361)*0.153,((16-L361)-(16-J361))*0.153)),0)+IF(F361="JnEČ",IF(L361&gt;15,0,IF(J361&gt;15,(16-L361)*0.0765,((16-L361)-(16-J361))*0.0765)),0)+IF(F361="JčPČ",IF(L361&gt;15,0,IF(J361&gt;15,(16-L361)*0.06375,((16-L361)-(16-J361))*0.06375)),0)+IF(F361="JčEČ",IF(L361&gt;15,0,IF(J361&gt;15,(16-L361)*0.051,((16-L361)-(16-J361))*0.051)),0)+IF(F361="NEAK",IF(L361&gt;23,0,IF(J361&gt;23,(24-L361)*0.03444,((24-L361)-(24-J361))*0.03444)),0))</f>
        <v>0</v>
      </c>
      <c r="Q361" s="11">
        <f t="shared" ref="Q361" si="117">IF(ISERROR(P361*100/N361),0,(P361*100/N361))</f>
        <v>0</v>
      </c>
      <c r="R361" s="10">
        <f t="shared" ref="R361:R370" si="118">IF(Q361&lt;=30,O361+P361,O361+O361*0.3)*IF(G361=1,0.4,IF(G361=2,0.75,IF(G361="1 (kas 4 m. 1 k. nerengiamos)",0.52,1)))*IF(D361="olimpinė",1,IF(M361="Ne",0.5,1))*IF(OR(A$5="Lietuvos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federacija"),IF(OR(J361&lt;8,K361&lt;16),0,1),1)*E361*IF(I361&lt;=1,1,1/I361)*IF(OR(A$5="Lietuvos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62" spans="1:18">
      <c r="A362" s="62">
        <v>2</v>
      </c>
      <c r="B362" s="62"/>
      <c r="C362" s="1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3">
        <f t="shared" si="114"/>
        <v>0</v>
      </c>
      <c r="O362" s="9">
        <f t="shared" si="115"/>
        <v>0</v>
      </c>
      <c r="P362" s="4">
        <f t="shared" ref="P362:P370" si="119">IF(O362=0,0,IF(F362="OŽ",IF(L362&gt;35,0,IF(J362&gt;35,(36-L362)*1.836,((36-L362)-(36-J362))*1.836)),0)+IF(F362="PČ",IF(L362&gt;31,0,IF(J362&gt;31,(32-L362)*1.347,((32-L362)-(32-J362))*1.347)),0)+ IF(F362="PČneol",IF(L362&gt;15,0,IF(J362&gt;15,(16-L362)*0.255,((16-L362)-(16-J362))*0.255)),0)+IF(F362="PŽ",IF(L362&gt;31,0,IF(J362&gt;31,(32-L362)*0.255,((32-L362)-(32-J362))*0.255)),0)+IF(F362="EČ",IF(L362&gt;23,0,IF(J362&gt;23,(24-L362)*0.612,((24-L362)-(24-J362))*0.612)),0)+IF(F362="EČneol",IF(L362&gt;7,0,IF(J362&gt;7,(8-L362)*0.204,((8-L362)-(8-J362))*0.204)),0)+IF(F362="EŽ",IF(L362&gt;23,0,IF(J362&gt;23,(24-L362)*0.204,((24-L362)-(24-J362))*0.204)),0)+IF(F362="PT",IF(L362&gt;31,0,IF(J362&gt;31,(32-L362)*0.204,((32-L362)-(32-J362))*0.204)),0)+IF(F362="JOŽ",IF(L362&gt;23,0,IF(J362&gt;23,(24-L362)*0.255,((24-L362)-(24-J362))*0.255)),0)+IF(F362="JPČ",IF(L362&gt;23,0,IF(J362&gt;23,(24-L362)*0.204,((24-L362)-(24-J362))*0.204)),0)+IF(F362="JEČ",IF(L362&gt;15,0,IF(J362&gt;15,(16-L362)*0.102,((16-L362)-(16-J362))*0.102)),0)+IF(F362="JEOF",IF(L362&gt;15,0,IF(J362&gt;15,(16-L362)*0.102,((16-L362)-(16-J362))*0.102)),0)+IF(F362="JnPČ",IF(L362&gt;15,0,IF(J362&gt;15,(16-L362)*0.153,((16-L362)-(16-J362))*0.153)),0)+IF(F362="JnEČ",IF(L362&gt;15,0,IF(J362&gt;15,(16-L362)*0.0765,((16-L362)-(16-J362))*0.0765)),0)+IF(F362="JčPČ",IF(L362&gt;15,0,IF(J362&gt;15,(16-L362)*0.06375,((16-L362)-(16-J362))*0.06375)),0)+IF(F362="JčEČ",IF(L362&gt;15,0,IF(J362&gt;15,(16-L362)*0.051,((16-L362)-(16-J362))*0.051)),0)+IF(F362="NEAK",IF(L362&gt;23,0,IF(J362&gt;23,(24-L362)*0.03444,((24-L362)-(24-J362))*0.03444)),0))</f>
        <v>0</v>
      </c>
      <c r="Q362" s="11">
        <f t="shared" ref="Q362:Q370" si="120">IF(ISERROR(P362*100/N362),0,(P362*100/N362))</f>
        <v>0</v>
      </c>
      <c r="R362" s="10">
        <f t="shared" si="118"/>
        <v>0</v>
      </c>
    </row>
    <row r="363" spans="1:18">
      <c r="A363" s="62">
        <v>3</v>
      </c>
      <c r="B363" s="62"/>
      <c r="C363" s="1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3">
        <f t="shared" si="114"/>
        <v>0</v>
      </c>
      <c r="O363" s="9">
        <f t="shared" si="115"/>
        <v>0</v>
      </c>
      <c r="P363" s="4">
        <f t="shared" si="119"/>
        <v>0</v>
      </c>
      <c r="Q363" s="11">
        <f t="shared" si="120"/>
        <v>0</v>
      </c>
      <c r="R363" s="10">
        <f t="shared" si="118"/>
        <v>0</v>
      </c>
    </row>
    <row r="364" spans="1:18">
      <c r="A364" s="62">
        <v>4</v>
      </c>
      <c r="B364" s="62"/>
      <c r="C364" s="1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3">
        <f t="shared" si="114"/>
        <v>0</v>
      </c>
      <c r="O364" s="9">
        <f t="shared" si="115"/>
        <v>0</v>
      </c>
      <c r="P364" s="4">
        <f t="shared" si="119"/>
        <v>0</v>
      </c>
      <c r="Q364" s="11">
        <f t="shared" si="120"/>
        <v>0</v>
      </c>
      <c r="R364" s="10">
        <f t="shared" si="118"/>
        <v>0</v>
      </c>
    </row>
    <row r="365" spans="1:18">
      <c r="A365" s="62">
        <v>5</v>
      </c>
      <c r="B365" s="62"/>
      <c r="C365" s="1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3">
        <f t="shared" si="114"/>
        <v>0</v>
      </c>
      <c r="O365" s="9">
        <f t="shared" si="115"/>
        <v>0</v>
      </c>
      <c r="P365" s="4">
        <f t="shared" si="119"/>
        <v>0</v>
      </c>
      <c r="Q365" s="11">
        <f t="shared" si="120"/>
        <v>0</v>
      </c>
      <c r="R365" s="10">
        <f t="shared" si="118"/>
        <v>0</v>
      </c>
    </row>
    <row r="366" spans="1:18">
      <c r="A366" s="62">
        <v>6</v>
      </c>
      <c r="B366" s="62"/>
      <c r="C366" s="1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3">
        <f t="shared" si="114"/>
        <v>0</v>
      </c>
      <c r="O366" s="9">
        <f t="shared" si="115"/>
        <v>0</v>
      </c>
      <c r="P366" s="4">
        <f t="shared" si="119"/>
        <v>0</v>
      </c>
      <c r="Q366" s="11">
        <f t="shared" si="120"/>
        <v>0</v>
      </c>
      <c r="R366" s="10">
        <f t="shared" si="118"/>
        <v>0</v>
      </c>
    </row>
    <row r="367" spans="1:18">
      <c r="A367" s="62">
        <v>7</v>
      </c>
      <c r="B367" s="62"/>
      <c r="C367" s="1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3">
        <f t="shared" si="114"/>
        <v>0</v>
      </c>
      <c r="O367" s="9">
        <f t="shared" si="115"/>
        <v>0</v>
      </c>
      <c r="P367" s="4">
        <f t="shared" si="119"/>
        <v>0</v>
      </c>
      <c r="Q367" s="11">
        <f t="shared" si="120"/>
        <v>0</v>
      </c>
      <c r="R367" s="10">
        <f t="shared" si="118"/>
        <v>0</v>
      </c>
    </row>
    <row r="368" spans="1:18">
      <c r="A368" s="62">
        <v>8</v>
      </c>
      <c r="B368" s="62"/>
      <c r="C368" s="1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3">
        <f t="shared" si="114"/>
        <v>0</v>
      </c>
      <c r="O368" s="9">
        <f t="shared" si="115"/>
        <v>0</v>
      </c>
      <c r="P368" s="4">
        <f t="shared" si="119"/>
        <v>0</v>
      </c>
      <c r="Q368" s="11">
        <f t="shared" si="120"/>
        <v>0</v>
      </c>
      <c r="R368" s="10">
        <f t="shared" si="118"/>
        <v>0</v>
      </c>
    </row>
    <row r="369" spans="1:18">
      <c r="A369" s="62">
        <v>9</v>
      </c>
      <c r="B369" s="62"/>
      <c r="C369" s="1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3">
        <f t="shared" si="114"/>
        <v>0</v>
      </c>
      <c r="O369" s="9">
        <f t="shared" si="115"/>
        <v>0</v>
      </c>
      <c r="P369" s="4">
        <f t="shared" si="119"/>
        <v>0</v>
      </c>
      <c r="Q369" s="11">
        <f t="shared" si="120"/>
        <v>0</v>
      </c>
      <c r="R369" s="10">
        <f t="shared" si="118"/>
        <v>0</v>
      </c>
    </row>
    <row r="370" spans="1:18">
      <c r="A370" s="62">
        <v>10</v>
      </c>
      <c r="B370" s="62"/>
      <c r="C370" s="1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3">
        <f t="shared" si="114"/>
        <v>0</v>
      </c>
      <c r="O370" s="9">
        <f t="shared" si="115"/>
        <v>0</v>
      </c>
      <c r="P370" s="4">
        <f t="shared" si="119"/>
        <v>0</v>
      </c>
      <c r="Q370" s="11">
        <f t="shared" si="120"/>
        <v>0</v>
      </c>
      <c r="R370" s="10">
        <f t="shared" si="118"/>
        <v>0</v>
      </c>
    </row>
    <row r="371" spans="1:18">
      <c r="A371" s="79" t="s">
        <v>35</v>
      </c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1"/>
      <c r="R371" s="10">
        <f>SUM(R361:R370)</f>
        <v>0</v>
      </c>
    </row>
    <row r="372" spans="1:18" ht="15.75">
      <c r="A372" s="24" t="s">
        <v>36</v>
      </c>
      <c r="B372" s="2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6"/>
    </row>
    <row r="373" spans="1:18">
      <c r="A373" s="49" t="s">
        <v>44</v>
      </c>
      <c r="B373" s="49"/>
      <c r="C373" s="49"/>
      <c r="D373" s="49"/>
      <c r="E373" s="49"/>
      <c r="F373" s="49"/>
      <c r="G373" s="49"/>
      <c r="H373" s="49"/>
      <c r="I373" s="49"/>
      <c r="J373" s="15"/>
      <c r="K373" s="15"/>
      <c r="L373" s="15"/>
      <c r="M373" s="15"/>
      <c r="N373" s="15"/>
      <c r="O373" s="15"/>
      <c r="P373" s="15"/>
      <c r="Q373" s="15"/>
      <c r="R373" s="16"/>
    </row>
    <row r="374" spans="1:18" s="8" customFormat="1">
      <c r="A374" s="49"/>
      <c r="B374" s="49"/>
      <c r="C374" s="49"/>
      <c r="D374" s="49"/>
      <c r="E374" s="49"/>
      <c r="F374" s="49"/>
      <c r="G374" s="49"/>
      <c r="H374" s="49"/>
      <c r="I374" s="49"/>
      <c r="J374" s="15"/>
      <c r="K374" s="15"/>
      <c r="L374" s="15"/>
      <c r="M374" s="15"/>
      <c r="N374" s="15"/>
      <c r="O374" s="15"/>
      <c r="P374" s="15"/>
      <c r="Q374" s="15"/>
      <c r="R374" s="16"/>
    </row>
    <row r="375" spans="1:18" ht="13.9" customHeight="1">
      <c r="A375" s="75" t="s">
        <v>92</v>
      </c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58"/>
      <c r="R375" s="8"/>
    </row>
    <row r="376" spans="1:18" ht="16.899999999999999" customHeight="1">
      <c r="A376" s="77" t="s">
        <v>27</v>
      </c>
      <c r="B376" s="78"/>
      <c r="C376" s="78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8"/>
      <c r="R376" s="8"/>
    </row>
    <row r="377" spans="1:18" ht="15.6" customHeight="1">
      <c r="A377" s="75" t="s">
        <v>61</v>
      </c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58"/>
      <c r="R377" s="8"/>
    </row>
    <row r="378" spans="1:18" ht="13.9" customHeight="1">
      <c r="A378" s="62">
        <v>1</v>
      </c>
      <c r="B378" s="62"/>
      <c r="C378" s="1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3">
        <f t="shared" ref="N378:N387" si="121">(IF(F378="OŽ",IF(L378=1,550.8,IF(L378=2,426.38,IF(L378=3,342.14,IF(L378=4,181.44,IF(L378=5,168.48,IF(L378=6,155.52,IF(L378=7,148.5,IF(L378=8,144,0))))))))+IF(L378&lt;=8,0,IF(L378&lt;=16,137.7,IF(L378&lt;=24,108,IF(L378&lt;=32,80.1,IF(L378&lt;=36,52.2,0)))))-IF(L378&lt;=8,0,IF(L378&lt;=16,(L378-9)*2.754,IF(L378&lt;=24,(L378-17)* 2.754,IF(L378&lt;=32,(L378-25)* 2.754,IF(L378&lt;=36,(L378-33)*2.754,0))))),0)+IF(F378="PČ",IF(L378=1,449,IF(L378=2,314.6,IF(L378=3,238,IF(L378=4,172,IF(L378=5,159,IF(L378=6,145,IF(L378=7,132,IF(L378=8,119,0))))))))+IF(L378&lt;=8,0,IF(L378&lt;=16,88,IF(L378&lt;=24,55,IF(L378&lt;=32,22,0))))-IF(L378&lt;=8,0,IF(L378&lt;=16,(L378-9)*2.245,IF(L378&lt;=24,(L378-17)*2.245,IF(L378&lt;=32,(L378-25)*2.245,0)))),0)+IF(F378="PČneol",IF(L378=1,85,IF(L378=2,64.61,IF(L378=3,50.76,IF(L378=4,16.25,IF(L378=5,15,IF(L378=6,13.75,IF(L378=7,12.5,IF(L378=8,11.25,0))))))))+IF(L378&lt;=8,0,IF(L378&lt;=16,9,0))-IF(L378&lt;=8,0,IF(L378&lt;=16,(L378-9)*0.425,0)),0)+IF(F378="PŽ",IF(L378=1,85,IF(L378=2,59.5,IF(L378=3,45,IF(L378=4,32.5,IF(L378=5,30,IF(L378=6,27.5,IF(L378=7,25,IF(L378=8,22.5,0))))))))+IF(L378&lt;=8,0,IF(L378&lt;=16,19,IF(L378&lt;=24,13,IF(L378&lt;=32,8,0))))-IF(L378&lt;=8,0,IF(L378&lt;=16,(L378-9)*0.425,IF(L378&lt;=24,(L378-17)*0.425,IF(L378&lt;=32,(L378-25)*0.425,0)))),0)+IF(F378="EČ",IF(L378=1,204,IF(L378=2,156.24,IF(L378=3,123.84,IF(L378=4,72,IF(L378=5,66,IF(L378=6,60,IF(L378=7,54,IF(L378=8,48,0))))))))+IF(L378&lt;=8,0,IF(L378&lt;=16,40,IF(L378&lt;=24,25,0)))-IF(L378&lt;=8,0,IF(L378&lt;=16,(L378-9)*1.02,IF(L378&lt;=24,(L378-17)*1.02,0))),0)+IF(F378="EČneol",IF(L378=1,68,IF(L378=2,51.69,IF(L378=3,40.61,IF(L378=4,13,IF(L378=5,12,IF(L378=6,11,IF(L378=7,10,IF(L378=8,9,0)))))))))+IF(F378="EŽ",IF(L378=1,68,IF(L378=2,47.6,IF(L378=3,36,IF(L378=4,18,IF(L378=5,16.5,IF(L378=6,15,IF(L378=7,13.5,IF(L378=8,12,0))))))))+IF(L378&lt;=8,0,IF(L378&lt;=16,10,IF(L378&lt;=24,6,0)))-IF(L378&lt;=8,0,IF(L378&lt;=16,(L378-9)*0.34,IF(L378&lt;=24,(L378-17)*0.34,0))),0)+IF(F378="PT",IF(L378=1,68,IF(L378=2,52.08,IF(L378=3,41.28,IF(L378=4,24,IF(L378=5,22,IF(L378=6,20,IF(L378=7,18,IF(L378=8,16,0))))))))+IF(L378&lt;=8,0,IF(L378&lt;=16,13,IF(L378&lt;=24,9,IF(L378&lt;=32,4,0))))-IF(L378&lt;=8,0,IF(L378&lt;=16,(L378-9)*0.34,IF(L378&lt;=24,(L378-17)*0.34,IF(L378&lt;=32,(L378-25)*0.34,0)))),0)+IF(F378="JOŽ",IF(L378=1,85,IF(L378=2,59.5,IF(L378=3,45,IF(L378=4,32.5,IF(L378=5,30,IF(L378=6,27.5,IF(L378=7,25,IF(L378=8,22.5,0))))))))+IF(L378&lt;=8,0,IF(L378&lt;=16,19,IF(L378&lt;=24,13,0)))-IF(L378&lt;=8,0,IF(L378&lt;=16,(L378-9)*0.425,IF(L378&lt;=24,(L378-17)*0.425,0))),0)+IF(F378="JPČ",IF(L378=1,68,IF(L378=2,47.6,IF(L378=3,36,IF(L378=4,26,IF(L378=5,24,IF(L378=6,22,IF(L378=7,20,IF(L378=8,18,0))))))))+IF(L378&lt;=8,0,IF(L378&lt;=16,13,IF(L378&lt;=24,9,0)))-IF(L378&lt;=8,0,IF(L378&lt;=16,(L378-9)*0.34,IF(L378&lt;=24,(L378-17)*0.34,0))),0)+IF(F378="JEČ",IF(L378=1,34,IF(L378=2,26.04,IF(L378=3,20.6,IF(L378=4,12,IF(L378=5,11,IF(L378=6,10,IF(L378=7,9,IF(L378=8,8,0))))))))+IF(L378&lt;=8,0,IF(L378&lt;=16,6,0))-IF(L378&lt;=8,0,IF(L378&lt;=16,(L378-9)*0.17,0)),0)+IF(F378="JEOF",IF(L378=1,34,IF(L378=2,26.04,IF(L378=3,20.6,IF(L378=4,12,IF(L378=5,11,IF(L378=6,10,IF(L378=7,9,IF(L378=8,8,0))))))))+IF(L378&lt;=8,0,IF(L378&lt;=16,6,0))-IF(L378&lt;=8,0,IF(L378&lt;=16,(L378-9)*0.17,0)),0)+IF(F378="JnPČ",IF(L378=1,51,IF(L378=2,35.7,IF(L378=3,27,IF(L378=4,19.5,IF(L378=5,18,IF(L378=6,16.5,IF(L378=7,15,IF(L378=8,13.5,0))))))))+IF(L378&lt;=8,0,IF(L378&lt;=16,10,0))-IF(L378&lt;=8,0,IF(L378&lt;=16,(L378-9)*0.255,0)),0)+IF(F378="JnEČ",IF(L378=1,25.5,IF(L378=2,19.53,IF(L378=3,15.48,IF(L378=4,9,IF(L378=5,8.25,IF(L378=6,7.5,IF(L378=7,6.75,IF(L378=8,6,0))))))))+IF(L378&lt;=8,0,IF(L378&lt;=16,5,0))-IF(L378&lt;=8,0,IF(L378&lt;=16,(L378-9)*0.1275,0)),0)+IF(F378="JčPČ",IF(L378=1,21.25,IF(L378=2,14.5,IF(L378=3,11.5,IF(L378=4,7,IF(L378=5,6.5,IF(L378=6,6,IF(L378=7,5.5,IF(L378=8,5,0))))))))+IF(L378&lt;=8,0,IF(L378&lt;=16,4,0))-IF(L378&lt;=8,0,IF(L378&lt;=16,(L378-9)*0.10625,0)),0)+IF(F378="JčEČ",IF(L378=1,17,IF(L378=2,13.02,IF(L378=3,10.32,IF(L378=4,6,IF(L378=5,5.5,IF(L378=6,5,IF(L378=7,4.5,IF(L378=8,4,0))))))))+IF(L378&lt;=8,0,IF(L378&lt;=16,3,0))-IF(L378&lt;=8,0,IF(L378&lt;=16,(L378-9)*0.085,0)),0)+IF(F378="NEAK",IF(L378=1,11.48,IF(L378=2,8.79,IF(L378=3,6.97,IF(L378=4,4.05,IF(L378=5,3.71,IF(L378=6,3.38,IF(L378=7,3.04,IF(L378=8,2.7,0))))))))+IF(L378&lt;=8,0,IF(L378&lt;=16,2,IF(L378&lt;=24,1.3,0)))-IF(L378&lt;=8,0,IF(L378&lt;=16,(L378-9)*0.0574,IF(L378&lt;=24,(L378-17)*0.0574,0))),0))*IF(L378&lt;0,1,IF(OR(F378="PČ",F378="PŽ",F378="PT"),IF(J378&lt;32,J378/32,1),1))* IF(L378&lt;0,1,IF(OR(F378="EČ",F378="EŽ",F378="JOŽ",F378="JPČ",F378="NEAK"),IF(J378&lt;24,J378/24,1),1))*IF(L378&lt;0,1,IF(OR(F378="PČneol",F378="JEČ",F378="JEOF",F378="JnPČ",F378="JnEČ",F378="JčPČ",F378="JčEČ"),IF(J378&lt;16,J378/16,1),1))*IF(L378&lt;0,1,IF(F378="EČneol",IF(J378&lt;8,J378/8,1),1))</f>
        <v>0</v>
      </c>
      <c r="O378" s="9">
        <f t="shared" ref="O378:O387" si="122">IF(F378="OŽ",N378,IF(H378="Ne",IF(J378*0.3&lt;J378-L378,N378,0),IF(J378*0.1&lt;J378-L378,N378,0)))</f>
        <v>0</v>
      </c>
      <c r="P378" s="4">
        <f t="shared" ref="P378" si="123">IF(O378=0,0,IF(F378="OŽ",IF(L378&gt;35,0,IF(J378&gt;35,(36-L378)*1.836,((36-L378)-(36-J378))*1.836)),0)+IF(F378="PČ",IF(L378&gt;31,0,IF(J378&gt;31,(32-L378)*1.347,((32-L378)-(32-J378))*1.347)),0)+ IF(F378="PČneol",IF(L378&gt;15,0,IF(J378&gt;15,(16-L378)*0.255,((16-L378)-(16-J378))*0.255)),0)+IF(F378="PŽ",IF(L378&gt;31,0,IF(J378&gt;31,(32-L378)*0.255,((32-L378)-(32-J378))*0.255)),0)+IF(F378="EČ",IF(L378&gt;23,0,IF(J378&gt;23,(24-L378)*0.612,((24-L378)-(24-J378))*0.612)),0)+IF(F378="EČneol",IF(L378&gt;7,0,IF(J378&gt;7,(8-L378)*0.204,((8-L378)-(8-J378))*0.204)),0)+IF(F378="EŽ",IF(L378&gt;23,0,IF(J378&gt;23,(24-L378)*0.204,((24-L378)-(24-J378))*0.204)),0)+IF(F378="PT",IF(L378&gt;31,0,IF(J378&gt;31,(32-L378)*0.204,((32-L378)-(32-J378))*0.204)),0)+IF(F378="JOŽ",IF(L378&gt;23,0,IF(J378&gt;23,(24-L378)*0.255,((24-L378)-(24-J378))*0.255)),0)+IF(F378="JPČ",IF(L378&gt;23,0,IF(J378&gt;23,(24-L378)*0.204,((24-L378)-(24-J378))*0.204)),0)+IF(F378="JEČ",IF(L378&gt;15,0,IF(J378&gt;15,(16-L378)*0.102,((16-L378)-(16-J378))*0.102)),0)+IF(F378="JEOF",IF(L378&gt;15,0,IF(J378&gt;15,(16-L378)*0.102,((16-L378)-(16-J378))*0.102)),0)+IF(F378="JnPČ",IF(L378&gt;15,0,IF(J378&gt;15,(16-L378)*0.153,((16-L378)-(16-J378))*0.153)),0)+IF(F378="JnEČ",IF(L378&gt;15,0,IF(J378&gt;15,(16-L378)*0.0765,((16-L378)-(16-J378))*0.0765)),0)+IF(F378="JčPČ",IF(L378&gt;15,0,IF(J378&gt;15,(16-L378)*0.06375,((16-L378)-(16-J378))*0.06375)),0)+IF(F378="JčEČ",IF(L378&gt;15,0,IF(J378&gt;15,(16-L378)*0.051,((16-L378)-(16-J378))*0.051)),0)+IF(F378="NEAK",IF(L378&gt;23,0,IF(J378&gt;23,(24-L378)*0.03444,((24-L378)-(24-J378))*0.03444)),0))</f>
        <v>0</v>
      </c>
      <c r="Q378" s="11">
        <f t="shared" ref="Q378" si="124">IF(ISERROR(P378*100/N378),0,(P378*100/N378))</f>
        <v>0</v>
      </c>
      <c r="R378" s="10">
        <f t="shared" ref="R378:R387" si="125">IF(Q378&lt;=30,O378+P378,O378+O378*0.3)*IF(G378=1,0.4,IF(G378=2,0.75,IF(G378="1 (kas 4 m. 1 k. nerengiamos)",0.52,1)))*IF(D378="olimpinė",1,IF(M378="Ne",0.5,1))*IF(OR(A$5="Lietuvos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federacija"),IF(OR(J378&lt;8,K378&lt;16),0,1),1)*E378*IF(I378&lt;=1,1,1/I378)*IF(OR(A$5="Lietuvos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79" spans="1:18">
      <c r="A379" s="62">
        <v>2</v>
      </c>
      <c r="B379" s="62"/>
      <c r="C379" s="1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3">
        <f t="shared" si="121"/>
        <v>0</v>
      </c>
      <c r="O379" s="9">
        <f t="shared" si="122"/>
        <v>0</v>
      </c>
      <c r="P379" s="4">
        <f t="shared" ref="P379:P387" si="126">IF(O379=0,0,IF(F379="OŽ",IF(L379&gt;35,0,IF(J379&gt;35,(36-L379)*1.836,((36-L379)-(36-J379))*1.836)),0)+IF(F379="PČ",IF(L379&gt;31,0,IF(J379&gt;31,(32-L379)*1.347,((32-L379)-(32-J379))*1.347)),0)+ IF(F379="PČneol",IF(L379&gt;15,0,IF(J379&gt;15,(16-L379)*0.255,((16-L379)-(16-J379))*0.255)),0)+IF(F379="PŽ",IF(L379&gt;31,0,IF(J379&gt;31,(32-L379)*0.255,((32-L379)-(32-J379))*0.255)),0)+IF(F379="EČ",IF(L379&gt;23,0,IF(J379&gt;23,(24-L379)*0.612,((24-L379)-(24-J379))*0.612)),0)+IF(F379="EČneol",IF(L379&gt;7,0,IF(J379&gt;7,(8-L379)*0.204,((8-L379)-(8-J379))*0.204)),0)+IF(F379="EŽ",IF(L379&gt;23,0,IF(J379&gt;23,(24-L379)*0.204,((24-L379)-(24-J379))*0.204)),0)+IF(F379="PT",IF(L379&gt;31,0,IF(J379&gt;31,(32-L379)*0.204,((32-L379)-(32-J379))*0.204)),0)+IF(F379="JOŽ",IF(L379&gt;23,0,IF(J379&gt;23,(24-L379)*0.255,((24-L379)-(24-J379))*0.255)),0)+IF(F379="JPČ",IF(L379&gt;23,0,IF(J379&gt;23,(24-L379)*0.204,((24-L379)-(24-J379))*0.204)),0)+IF(F379="JEČ",IF(L379&gt;15,0,IF(J379&gt;15,(16-L379)*0.102,((16-L379)-(16-J379))*0.102)),0)+IF(F379="JEOF",IF(L379&gt;15,0,IF(J379&gt;15,(16-L379)*0.102,((16-L379)-(16-J379))*0.102)),0)+IF(F379="JnPČ",IF(L379&gt;15,0,IF(J379&gt;15,(16-L379)*0.153,((16-L379)-(16-J379))*0.153)),0)+IF(F379="JnEČ",IF(L379&gt;15,0,IF(J379&gt;15,(16-L379)*0.0765,((16-L379)-(16-J379))*0.0765)),0)+IF(F379="JčPČ",IF(L379&gt;15,0,IF(J379&gt;15,(16-L379)*0.06375,((16-L379)-(16-J379))*0.06375)),0)+IF(F379="JčEČ",IF(L379&gt;15,0,IF(J379&gt;15,(16-L379)*0.051,((16-L379)-(16-J379))*0.051)),0)+IF(F379="NEAK",IF(L379&gt;23,0,IF(J379&gt;23,(24-L379)*0.03444,((24-L379)-(24-J379))*0.03444)),0))</f>
        <v>0</v>
      </c>
      <c r="Q379" s="11">
        <f t="shared" ref="Q379:Q387" si="127">IF(ISERROR(P379*100/N379),0,(P379*100/N379))</f>
        <v>0</v>
      </c>
      <c r="R379" s="10">
        <f t="shared" si="125"/>
        <v>0</v>
      </c>
    </row>
    <row r="380" spans="1:18">
      <c r="A380" s="62">
        <v>3</v>
      </c>
      <c r="B380" s="62"/>
      <c r="C380" s="1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3">
        <f t="shared" si="121"/>
        <v>0</v>
      </c>
      <c r="O380" s="9">
        <f t="shared" si="122"/>
        <v>0</v>
      </c>
      <c r="P380" s="4">
        <f t="shared" si="126"/>
        <v>0</v>
      </c>
      <c r="Q380" s="11">
        <f t="shared" si="127"/>
        <v>0</v>
      </c>
      <c r="R380" s="10">
        <f t="shared" si="125"/>
        <v>0</v>
      </c>
    </row>
    <row r="381" spans="1:18">
      <c r="A381" s="62">
        <v>4</v>
      </c>
      <c r="B381" s="62"/>
      <c r="C381" s="1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3">
        <f t="shared" si="121"/>
        <v>0</v>
      </c>
      <c r="O381" s="9">
        <f t="shared" si="122"/>
        <v>0</v>
      </c>
      <c r="P381" s="4">
        <f t="shared" si="126"/>
        <v>0</v>
      </c>
      <c r="Q381" s="11">
        <f t="shared" si="127"/>
        <v>0</v>
      </c>
      <c r="R381" s="10">
        <f t="shared" si="125"/>
        <v>0</v>
      </c>
    </row>
    <row r="382" spans="1:18">
      <c r="A382" s="62">
        <v>5</v>
      </c>
      <c r="B382" s="62"/>
      <c r="C382" s="1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3">
        <f t="shared" si="121"/>
        <v>0</v>
      </c>
      <c r="O382" s="9">
        <f t="shared" si="122"/>
        <v>0</v>
      </c>
      <c r="P382" s="4">
        <f t="shared" si="126"/>
        <v>0</v>
      </c>
      <c r="Q382" s="11">
        <f t="shared" si="127"/>
        <v>0</v>
      </c>
      <c r="R382" s="10">
        <f t="shared" si="125"/>
        <v>0</v>
      </c>
    </row>
    <row r="383" spans="1:18">
      <c r="A383" s="62">
        <v>6</v>
      </c>
      <c r="B383" s="62"/>
      <c r="C383" s="1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3">
        <f t="shared" si="121"/>
        <v>0</v>
      </c>
      <c r="O383" s="9">
        <f t="shared" si="122"/>
        <v>0</v>
      </c>
      <c r="P383" s="4">
        <f t="shared" si="126"/>
        <v>0</v>
      </c>
      <c r="Q383" s="11">
        <f t="shared" si="127"/>
        <v>0</v>
      </c>
      <c r="R383" s="10">
        <f t="shared" si="125"/>
        <v>0</v>
      </c>
    </row>
    <row r="384" spans="1:18">
      <c r="A384" s="62">
        <v>7</v>
      </c>
      <c r="B384" s="62"/>
      <c r="C384" s="1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3">
        <f t="shared" si="121"/>
        <v>0</v>
      </c>
      <c r="O384" s="9">
        <f t="shared" si="122"/>
        <v>0</v>
      </c>
      <c r="P384" s="4">
        <f t="shared" si="126"/>
        <v>0</v>
      </c>
      <c r="Q384" s="11">
        <f t="shared" si="127"/>
        <v>0</v>
      </c>
      <c r="R384" s="10">
        <f t="shared" si="125"/>
        <v>0</v>
      </c>
    </row>
    <row r="385" spans="1:18">
      <c r="A385" s="62">
        <v>8</v>
      </c>
      <c r="B385" s="62"/>
      <c r="C385" s="1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3">
        <f t="shared" si="121"/>
        <v>0</v>
      </c>
      <c r="O385" s="9">
        <f t="shared" si="122"/>
        <v>0</v>
      </c>
      <c r="P385" s="4">
        <f t="shared" si="126"/>
        <v>0</v>
      </c>
      <c r="Q385" s="11">
        <f t="shared" si="127"/>
        <v>0</v>
      </c>
      <c r="R385" s="10">
        <f t="shared" si="125"/>
        <v>0</v>
      </c>
    </row>
    <row r="386" spans="1:18">
      <c r="A386" s="62">
        <v>9</v>
      </c>
      <c r="B386" s="62"/>
      <c r="C386" s="1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3">
        <f t="shared" si="121"/>
        <v>0</v>
      </c>
      <c r="O386" s="9">
        <f t="shared" si="122"/>
        <v>0</v>
      </c>
      <c r="P386" s="4">
        <f t="shared" si="126"/>
        <v>0</v>
      </c>
      <c r="Q386" s="11">
        <f t="shared" si="127"/>
        <v>0</v>
      </c>
      <c r="R386" s="10">
        <f t="shared" si="125"/>
        <v>0</v>
      </c>
    </row>
    <row r="387" spans="1:18">
      <c r="A387" s="62">
        <v>10</v>
      </c>
      <c r="B387" s="62"/>
      <c r="C387" s="1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3">
        <f t="shared" si="121"/>
        <v>0</v>
      </c>
      <c r="O387" s="9">
        <f t="shared" si="122"/>
        <v>0</v>
      </c>
      <c r="P387" s="4">
        <f t="shared" si="126"/>
        <v>0</v>
      </c>
      <c r="Q387" s="11">
        <f t="shared" si="127"/>
        <v>0</v>
      </c>
      <c r="R387" s="10">
        <f t="shared" si="125"/>
        <v>0</v>
      </c>
    </row>
    <row r="388" spans="1:18" ht="13.9" customHeight="1">
      <c r="A388" s="79" t="s">
        <v>35</v>
      </c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1"/>
      <c r="R388" s="10">
        <f>SUM(R378:R387)</f>
        <v>0</v>
      </c>
    </row>
    <row r="389" spans="1:18" ht="15.75">
      <c r="A389" s="24" t="s">
        <v>36</v>
      </c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6"/>
    </row>
    <row r="390" spans="1:18">
      <c r="A390" s="49" t="s">
        <v>44</v>
      </c>
      <c r="B390" s="49"/>
      <c r="C390" s="49"/>
      <c r="D390" s="49"/>
      <c r="E390" s="49"/>
      <c r="F390" s="49"/>
      <c r="G390" s="49"/>
      <c r="H390" s="49"/>
      <c r="I390" s="49"/>
      <c r="J390" s="15"/>
      <c r="K390" s="15"/>
      <c r="L390" s="15"/>
      <c r="M390" s="15"/>
      <c r="N390" s="15"/>
      <c r="O390" s="15"/>
      <c r="P390" s="15"/>
      <c r="Q390" s="15"/>
      <c r="R390" s="16"/>
    </row>
    <row r="391" spans="1:18">
      <c r="A391" s="49"/>
      <c r="B391" s="49"/>
      <c r="C391" s="49"/>
      <c r="D391" s="49"/>
      <c r="E391" s="49"/>
      <c r="F391" s="49"/>
      <c r="G391" s="49"/>
      <c r="H391" s="49"/>
      <c r="I391" s="49"/>
      <c r="J391" s="15"/>
      <c r="K391" s="15"/>
      <c r="L391" s="15"/>
      <c r="M391" s="15"/>
      <c r="N391" s="15"/>
      <c r="O391" s="15"/>
      <c r="P391" s="15"/>
      <c r="Q391" s="15"/>
      <c r="R391" s="16"/>
    </row>
    <row r="392" spans="1:18">
      <c r="A392" s="75" t="s">
        <v>92</v>
      </c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58"/>
      <c r="R392" s="8"/>
    </row>
    <row r="393" spans="1:18" ht="18">
      <c r="A393" s="77" t="s">
        <v>27</v>
      </c>
      <c r="B393" s="78"/>
      <c r="C393" s="78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8"/>
      <c r="R393" s="8"/>
    </row>
    <row r="394" spans="1:18">
      <c r="A394" s="75" t="s">
        <v>61</v>
      </c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58"/>
      <c r="R394" s="8"/>
    </row>
    <row r="395" spans="1:18">
      <c r="A395" s="62">
        <v>1</v>
      </c>
      <c r="B395" s="62"/>
      <c r="C395" s="1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3">
        <f t="shared" ref="N395:N404" si="128">(IF(F395="OŽ",IF(L395=1,550.8,IF(L395=2,426.38,IF(L395=3,342.14,IF(L395=4,181.44,IF(L395=5,168.48,IF(L395=6,155.52,IF(L395=7,148.5,IF(L395=8,144,0))))))))+IF(L395&lt;=8,0,IF(L395&lt;=16,137.7,IF(L395&lt;=24,108,IF(L395&lt;=32,80.1,IF(L395&lt;=36,52.2,0)))))-IF(L395&lt;=8,0,IF(L395&lt;=16,(L395-9)*2.754,IF(L395&lt;=24,(L395-17)* 2.754,IF(L395&lt;=32,(L395-25)* 2.754,IF(L395&lt;=36,(L395-33)*2.754,0))))),0)+IF(F395="PČ",IF(L395=1,449,IF(L395=2,314.6,IF(L395=3,238,IF(L395=4,172,IF(L395=5,159,IF(L395=6,145,IF(L395=7,132,IF(L395=8,119,0))))))))+IF(L395&lt;=8,0,IF(L395&lt;=16,88,IF(L395&lt;=24,55,IF(L395&lt;=32,22,0))))-IF(L395&lt;=8,0,IF(L395&lt;=16,(L395-9)*2.245,IF(L395&lt;=24,(L395-17)*2.245,IF(L395&lt;=32,(L395-25)*2.245,0)))),0)+IF(F395="PČneol",IF(L395=1,85,IF(L395=2,64.61,IF(L395=3,50.76,IF(L395=4,16.25,IF(L395=5,15,IF(L395=6,13.75,IF(L395=7,12.5,IF(L395=8,11.25,0))))))))+IF(L395&lt;=8,0,IF(L395&lt;=16,9,0))-IF(L395&lt;=8,0,IF(L395&lt;=16,(L395-9)*0.425,0)),0)+IF(F395="PŽ",IF(L395=1,85,IF(L395=2,59.5,IF(L395=3,45,IF(L395=4,32.5,IF(L395=5,30,IF(L395=6,27.5,IF(L395=7,25,IF(L395=8,22.5,0))))))))+IF(L395&lt;=8,0,IF(L395&lt;=16,19,IF(L395&lt;=24,13,IF(L395&lt;=32,8,0))))-IF(L395&lt;=8,0,IF(L395&lt;=16,(L395-9)*0.425,IF(L395&lt;=24,(L395-17)*0.425,IF(L395&lt;=32,(L395-25)*0.425,0)))),0)+IF(F395="EČ",IF(L395=1,204,IF(L395=2,156.24,IF(L395=3,123.84,IF(L395=4,72,IF(L395=5,66,IF(L395=6,60,IF(L395=7,54,IF(L395=8,48,0))))))))+IF(L395&lt;=8,0,IF(L395&lt;=16,40,IF(L395&lt;=24,25,0)))-IF(L395&lt;=8,0,IF(L395&lt;=16,(L395-9)*1.02,IF(L395&lt;=24,(L395-17)*1.02,0))),0)+IF(F395="EČneol",IF(L395=1,68,IF(L395=2,51.69,IF(L395=3,40.61,IF(L395=4,13,IF(L395=5,12,IF(L395=6,11,IF(L395=7,10,IF(L395=8,9,0)))))))))+IF(F395="EŽ",IF(L395=1,68,IF(L395=2,47.6,IF(L395=3,36,IF(L395=4,18,IF(L395=5,16.5,IF(L395=6,15,IF(L395=7,13.5,IF(L395=8,12,0))))))))+IF(L395&lt;=8,0,IF(L395&lt;=16,10,IF(L395&lt;=24,6,0)))-IF(L395&lt;=8,0,IF(L395&lt;=16,(L395-9)*0.34,IF(L395&lt;=24,(L395-17)*0.34,0))),0)+IF(F395="PT",IF(L395=1,68,IF(L395=2,52.08,IF(L395=3,41.28,IF(L395=4,24,IF(L395=5,22,IF(L395=6,20,IF(L395=7,18,IF(L395=8,16,0))))))))+IF(L395&lt;=8,0,IF(L395&lt;=16,13,IF(L395&lt;=24,9,IF(L395&lt;=32,4,0))))-IF(L395&lt;=8,0,IF(L395&lt;=16,(L395-9)*0.34,IF(L395&lt;=24,(L395-17)*0.34,IF(L395&lt;=32,(L395-25)*0.34,0)))),0)+IF(F395="JOŽ",IF(L395=1,85,IF(L395=2,59.5,IF(L395=3,45,IF(L395=4,32.5,IF(L395=5,30,IF(L395=6,27.5,IF(L395=7,25,IF(L395=8,22.5,0))))))))+IF(L395&lt;=8,0,IF(L395&lt;=16,19,IF(L395&lt;=24,13,0)))-IF(L395&lt;=8,0,IF(L395&lt;=16,(L395-9)*0.425,IF(L395&lt;=24,(L395-17)*0.425,0))),0)+IF(F395="JPČ",IF(L395=1,68,IF(L395=2,47.6,IF(L395=3,36,IF(L395=4,26,IF(L395=5,24,IF(L395=6,22,IF(L395=7,20,IF(L395=8,18,0))))))))+IF(L395&lt;=8,0,IF(L395&lt;=16,13,IF(L395&lt;=24,9,0)))-IF(L395&lt;=8,0,IF(L395&lt;=16,(L395-9)*0.34,IF(L395&lt;=24,(L395-17)*0.34,0))),0)+IF(F395="JEČ",IF(L395=1,34,IF(L395=2,26.04,IF(L395=3,20.6,IF(L395=4,12,IF(L395=5,11,IF(L395=6,10,IF(L395=7,9,IF(L395=8,8,0))))))))+IF(L395&lt;=8,0,IF(L395&lt;=16,6,0))-IF(L395&lt;=8,0,IF(L395&lt;=16,(L395-9)*0.17,0)),0)+IF(F395="JEOF",IF(L395=1,34,IF(L395=2,26.04,IF(L395=3,20.6,IF(L395=4,12,IF(L395=5,11,IF(L395=6,10,IF(L395=7,9,IF(L395=8,8,0))))))))+IF(L395&lt;=8,0,IF(L395&lt;=16,6,0))-IF(L395&lt;=8,0,IF(L395&lt;=16,(L395-9)*0.17,0)),0)+IF(F395="JnPČ",IF(L395=1,51,IF(L395=2,35.7,IF(L395=3,27,IF(L395=4,19.5,IF(L395=5,18,IF(L395=6,16.5,IF(L395=7,15,IF(L395=8,13.5,0))))))))+IF(L395&lt;=8,0,IF(L395&lt;=16,10,0))-IF(L395&lt;=8,0,IF(L395&lt;=16,(L395-9)*0.255,0)),0)+IF(F395="JnEČ",IF(L395=1,25.5,IF(L395=2,19.53,IF(L395=3,15.48,IF(L395=4,9,IF(L395=5,8.25,IF(L395=6,7.5,IF(L395=7,6.75,IF(L395=8,6,0))))))))+IF(L395&lt;=8,0,IF(L395&lt;=16,5,0))-IF(L395&lt;=8,0,IF(L395&lt;=16,(L395-9)*0.1275,0)),0)+IF(F395="JčPČ",IF(L395=1,21.25,IF(L395=2,14.5,IF(L395=3,11.5,IF(L395=4,7,IF(L395=5,6.5,IF(L395=6,6,IF(L395=7,5.5,IF(L395=8,5,0))))))))+IF(L395&lt;=8,0,IF(L395&lt;=16,4,0))-IF(L395&lt;=8,0,IF(L395&lt;=16,(L395-9)*0.10625,0)),0)+IF(F395="JčEČ",IF(L395=1,17,IF(L395=2,13.02,IF(L395=3,10.32,IF(L395=4,6,IF(L395=5,5.5,IF(L395=6,5,IF(L395=7,4.5,IF(L395=8,4,0))))))))+IF(L395&lt;=8,0,IF(L395&lt;=16,3,0))-IF(L395&lt;=8,0,IF(L395&lt;=16,(L395-9)*0.085,0)),0)+IF(F395="NEAK",IF(L395=1,11.48,IF(L395=2,8.79,IF(L395=3,6.97,IF(L395=4,4.05,IF(L395=5,3.71,IF(L395=6,3.38,IF(L395=7,3.04,IF(L395=8,2.7,0))))))))+IF(L395&lt;=8,0,IF(L395&lt;=16,2,IF(L395&lt;=24,1.3,0)))-IF(L395&lt;=8,0,IF(L395&lt;=16,(L395-9)*0.0574,IF(L395&lt;=24,(L395-17)*0.0574,0))),0))*IF(L395&lt;0,1,IF(OR(F395="PČ",F395="PŽ",F395="PT"),IF(J395&lt;32,J395/32,1),1))* IF(L395&lt;0,1,IF(OR(F395="EČ",F395="EŽ",F395="JOŽ",F395="JPČ",F395="NEAK"),IF(J395&lt;24,J395/24,1),1))*IF(L395&lt;0,1,IF(OR(F395="PČneol",F395="JEČ",F395="JEOF",F395="JnPČ",F395="JnEČ",F395="JčPČ",F395="JčEČ"),IF(J395&lt;16,J395/16,1),1))*IF(L395&lt;0,1,IF(F395="EČneol",IF(J395&lt;8,J395/8,1),1))</f>
        <v>0</v>
      </c>
      <c r="O395" s="9">
        <f t="shared" ref="O395:O404" si="129">IF(F395="OŽ",N395,IF(H395="Ne",IF(J395*0.3&lt;J395-L395,N395,0),IF(J395*0.1&lt;J395-L395,N395,0)))</f>
        <v>0</v>
      </c>
      <c r="P395" s="4">
        <f t="shared" ref="P395" si="130">IF(O395=0,0,IF(F395="OŽ",IF(L395&gt;35,0,IF(J395&gt;35,(36-L395)*1.836,((36-L395)-(36-J395))*1.836)),0)+IF(F395="PČ",IF(L395&gt;31,0,IF(J395&gt;31,(32-L395)*1.347,((32-L395)-(32-J395))*1.347)),0)+ IF(F395="PČneol",IF(L395&gt;15,0,IF(J395&gt;15,(16-L395)*0.255,((16-L395)-(16-J395))*0.255)),0)+IF(F395="PŽ",IF(L395&gt;31,0,IF(J395&gt;31,(32-L395)*0.255,((32-L395)-(32-J395))*0.255)),0)+IF(F395="EČ",IF(L395&gt;23,0,IF(J395&gt;23,(24-L395)*0.612,((24-L395)-(24-J395))*0.612)),0)+IF(F395="EČneol",IF(L395&gt;7,0,IF(J395&gt;7,(8-L395)*0.204,((8-L395)-(8-J395))*0.204)),0)+IF(F395="EŽ",IF(L395&gt;23,0,IF(J395&gt;23,(24-L395)*0.204,((24-L395)-(24-J395))*0.204)),0)+IF(F395="PT",IF(L395&gt;31,0,IF(J395&gt;31,(32-L395)*0.204,((32-L395)-(32-J395))*0.204)),0)+IF(F395="JOŽ",IF(L395&gt;23,0,IF(J395&gt;23,(24-L395)*0.255,((24-L395)-(24-J395))*0.255)),0)+IF(F395="JPČ",IF(L395&gt;23,0,IF(J395&gt;23,(24-L395)*0.204,((24-L395)-(24-J395))*0.204)),0)+IF(F395="JEČ",IF(L395&gt;15,0,IF(J395&gt;15,(16-L395)*0.102,((16-L395)-(16-J395))*0.102)),0)+IF(F395="JEOF",IF(L395&gt;15,0,IF(J395&gt;15,(16-L395)*0.102,((16-L395)-(16-J395))*0.102)),0)+IF(F395="JnPČ",IF(L395&gt;15,0,IF(J395&gt;15,(16-L395)*0.153,((16-L395)-(16-J395))*0.153)),0)+IF(F395="JnEČ",IF(L395&gt;15,0,IF(J395&gt;15,(16-L395)*0.0765,((16-L395)-(16-J395))*0.0765)),0)+IF(F395="JčPČ",IF(L395&gt;15,0,IF(J395&gt;15,(16-L395)*0.06375,((16-L395)-(16-J395))*0.06375)),0)+IF(F395="JčEČ",IF(L395&gt;15,0,IF(J395&gt;15,(16-L395)*0.051,((16-L395)-(16-J395))*0.051)),0)+IF(F395="NEAK",IF(L395&gt;23,0,IF(J395&gt;23,(24-L395)*0.03444,((24-L395)-(24-J395))*0.03444)),0))</f>
        <v>0</v>
      </c>
      <c r="Q395" s="11">
        <f t="shared" ref="Q395" si="131">IF(ISERROR(P395*100/N395),0,(P395*100/N395))</f>
        <v>0</v>
      </c>
      <c r="R395" s="10">
        <f t="shared" ref="R395:R404" si="132">IF(Q395&lt;=30,O395+P395,O395+O395*0.3)*IF(G395=1,0.4,IF(G395=2,0.75,IF(G395="1 (kas 4 m. 1 k. nerengiamos)",0.52,1)))*IF(D395="olimpinė",1,IF(M395="Ne",0.5,1))*IF(OR(A$5="Lietuvos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federacija"),IF(OR(J395&lt;8,K395&lt;16),0,1),1)*E395*IF(I395&lt;=1,1,1/I395)*IF(OR(A$5="Lietuvos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6" spans="1:18">
      <c r="A396" s="62">
        <v>2</v>
      </c>
      <c r="B396" s="62"/>
      <c r="C396" s="1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3">
        <f t="shared" si="128"/>
        <v>0</v>
      </c>
      <c r="O396" s="9">
        <f t="shared" si="129"/>
        <v>0</v>
      </c>
      <c r="P396" s="4">
        <f t="shared" ref="P396:P404" si="133">IF(O396=0,0,IF(F396="OŽ",IF(L396&gt;35,0,IF(J396&gt;35,(36-L396)*1.836,((36-L396)-(36-J396))*1.836)),0)+IF(F396="PČ",IF(L396&gt;31,0,IF(J396&gt;31,(32-L396)*1.347,((32-L396)-(32-J396))*1.347)),0)+ IF(F396="PČneol",IF(L396&gt;15,0,IF(J396&gt;15,(16-L396)*0.255,((16-L396)-(16-J396))*0.255)),0)+IF(F396="PŽ",IF(L396&gt;31,0,IF(J396&gt;31,(32-L396)*0.255,((32-L396)-(32-J396))*0.255)),0)+IF(F396="EČ",IF(L396&gt;23,0,IF(J396&gt;23,(24-L396)*0.612,((24-L396)-(24-J396))*0.612)),0)+IF(F396="EČneol",IF(L396&gt;7,0,IF(J396&gt;7,(8-L396)*0.204,((8-L396)-(8-J396))*0.204)),0)+IF(F396="EŽ",IF(L396&gt;23,0,IF(J396&gt;23,(24-L396)*0.204,((24-L396)-(24-J396))*0.204)),0)+IF(F396="PT",IF(L396&gt;31,0,IF(J396&gt;31,(32-L396)*0.204,((32-L396)-(32-J396))*0.204)),0)+IF(F396="JOŽ",IF(L396&gt;23,0,IF(J396&gt;23,(24-L396)*0.255,((24-L396)-(24-J396))*0.255)),0)+IF(F396="JPČ",IF(L396&gt;23,0,IF(J396&gt;23,(24-L396)*0.204,((24-L396)-(24-J396))*0.204)),0)+IF(F396="JEČ",IF(L396&gt;15,0,IF(J396&gt;15,(16-L396)*0.102,((16-L396)-(16-J396))*0.102)),0)+IF(F396="JEOF",IF(L396&gt;15,0,IF(J396&gt;15,(16-L396)*0.102,((16-L396)-(16-J396))*0.102)),0)+IF(F396="JnPČ",IF(L396&gt;15,0,IF(J396&gt;15,(16-L396)*0.153,((16-L396)-(16-J396))*0.153)),0)+IF(F396="JnEČ",IF(L396&gt;15,0,IF(J396&gt;15,(16-L396)*0.0765,((16-L396)-(16-J396))*0.0765)),0)+IF(F396="JčPČ",IF(L396&gt;15,0,IF(J396&gt;15,(16-L396)*0.06375,((16-L396)-(16-J396))*0.06375)),0)+IF(F396="JčEČ",IF(L396&gt;15,0,IF(J396&gt;15,(16-L396)*0.051,((16-L396)-(16-J396))*0.051)),0)+IF(F396="NEAK",IF(L396&gt;23,0,IF(J396&gt;23,(24-L396)*0.03444,((24-L396)-(24-J396))*0.03444)),0))</f>
        <v>0</v>
      </c>
      <c r="Q396" s="11">
        <f t="shared" ref="Q396:Q404" si="134">IF(ISERROR(P396*100/N396),0,(P396*100/N396))</f>
        <v>0</v>
      </c>
      <c r="R396" s="10">
        <f t="shared" si="132"/>
        <v>0</v>
      </c>
    </row>
    <row r="397" spans="1:18">
      <c r="A397" s="62">
        <v>3</v>
      </c>
      <c r="B397" s="62"/>
      <c r="C397" s="1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3">
        <f t="shared" si="128"/>
        <v>0</v>
      </c>
      <c r="O397" s="9">
        <f t="shared" si="129"/>
        <v>0</v>
      </c>
      <c r="P397" s="4">
        <f t="shared" si="133"/>
        <v>0</v>
      </c>
      <c r="Q397" s="11">
        <f t="shared" si="134"/>
        <v>0</v>
      </c>
      <c r="R397" s="10">
        <f t="shared" si="132"/>
        <v>0</v>
      </c>
    </row>
    <row r="398" spans="1:18">
      <c r="A398" s="62">
        <v>4</v>
      </c>
      <c r="B398" s="62"/>
      <c r="C398" s="1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3">
        <f t="shared" si="128"/>
        <v>0</v>
      </c>
      <c r="O398" s="9">
        <f t="shared" si="129"/>
        <v>0</v>
      </c>
      <c r="P398" s="4">
        <f t="shared" si="133"/>
        <v>0</v>
      </c>
      <c r="Q398" s="11">
        <f t="shared" si="134"/>
        <v>0</v>
      </c>
      <c r="R398" s="10">
        <f t="shared" si="132"/>
        <v>0</v>
      </c>
    </row>
    <row r="399" spans="1:18">
      <c r="A399" s="62">
        <v>5</v>
      </c>
      <c r="B399" s="62"/>
      <c r="C399" s="1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3">
        <f t="shared" si="128"/>
        <v>0</v>
      </c>
      <c r="O399" s="9">
        <f t="shared" si="129"/>
        <v>0</v>
      </c>
      <c r="P399" s="4">
        <f t="shared" si="133"/>
        <v>0</v>
      </c>
      <c r="Q399" s="11">
        <f t="shared" si="134"/>
        <v>0</v>
      </c>
      <c r="R399" s="10">
        <f t="shared" si="132"/>
        <v>0</v>
      </c>
    </row>
    <row r="400" spans="1:18">
      <c r="A400" s="62">
        <v>6</v>
      </c>
      <c r="B400" s="62"/>
      <c r="C400" s="1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3">
        <f t="shared" si="128"/>
        <v>0</v>
      </c>
      <c r="O400" s="9">
        <f t="shared" si="129"/>
        <v>0</v>
      </c>
      <c r="P400" s="4">
        <f t="shared" si="133"/>
        <v>0</v>
      </c>
      <c r="Q400" s="11">
        <f t="shared" si="134"/>
        <v>0</v>
      </c>
      <c r="R400" s="10">
        <f t="shared" si="132"/>
        <v>0</v>
      </c>
    </row>
    <row r="401" spans="1:18">
      <c r="A401" s="62">
        <v>7</v>
      </c>
      <c r="B401" s="62"/>
      <c r="C401" s="1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3">
        <f t="shared" si="128"/>
        <v>0</v>
      </c>
      <c r="O401" s="9">
        <f t="shared" si="129"/>
        <v>0</v>
      </c>
      <c r="P401" s="4">
        <f t="shared" si="133"/>
        <v>0</v>
      </c>
      <c r="Q401" s="11">
        <f t="shared" si="134"/>
        <v>0</v>
      </c>
      <c r="R401" s="10">
        <f t="shared" si="132"/>
        <v>0</v>
      </c>
    </row>
    <row r="402" spans="1:18">
      <c r="A402" s="62">
        <v>8</v>
      </c>
      <c r="B402" s="62"/>
      <c r="C402" s="1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3">
        <f t="shared" si="128"/>
        <v>0</v>
      </c>
      <c r="O402" s="9">
        <f t="shared" si="129"/>
        <v>0</v>
      </c>
      <c r="P402" s="4">
        <f t="shared" si="133"/>
        <v>0</v>
      </c>
      <c r="Q402" s="11">
        <f t="shared" si="134"/>
        <v>0</v>
      </c>
      <c r="R402" s="10">
        <f t="shared" si="132"/>
        <v>0</v>
      </c>
    </row>
    <row r="403" spans="1:18">
      <c r="A403" s="62">
        <v>9</v>
      </c>
      <c r="B403" s="62"/>
      <c r="C403" s="1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3">
        <f t="shared" si="128"/>
        <v>0</v>
      </c>
      <c r="O403" s="9">
        <f t="shared" si="129"/>
        <v>0</v>
      </c>
      <c r="P403" s="4">
        <f t="shared" si="133"/>
        <v>0</v>
      </c>
      <c r="Q403" s="11">
        <f t="shared" si="134"/>
        <v>0</v>
      </c>
      <c r="R403" s="10">
        <f t="shared" si="132"/>
        <v>0</v>
      </c>
    </row>
    <row r="404" spans="1:18">
      <c r="A404" s="62">
        <v>10</v>
      </c>
      <c r="B404" s="62"/>
      <c r="C404" s="1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3">
        <f t="shared" si="128"/>
        <v>0</v>
      </c>
      <c r="O404" s="9">
        <f t="shared" si="129"/>
        <v>0</v>
      </c>
      <c r="P404" s="4">
        <f t="shared" si="133"/>
        <v>0</v>
      </c>
      <c r="Q404" s="11">
        <f t="shared" si="134"/>
        <v>0</v>
      </c>
      <c r="R404" s="10">
        <f t="shared" si="132"/>
        <v>0</v>
      </c>
    </row>
    <row r="405" spans="1:18">
      <c r="A405" s="79" t="s">
        <v>35</v>
      </c>
      <c r="B405" s="80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1"/>
      <c r="R405" s="10">
        <f>SUM(R395:R404)</f>
        <v>0</v>
      </c>
    </row>
    <row r="406" spans="1:18" ht="15.75">
      <c r="A406" s="24" t="s">
        <v>36</v>
      </c>
      <c r="B406" s="2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6"/>
    </row>
    <row r="407" spans="1:18">
      <c r="A407" s="49" t="s">
        <v>44</v>
      </c>
      <c r="B407" s="49"/>
      <c r="C407" s="49"/>
      <c r="D407" s="49"/>
      <c r="E407" s="49"/>
      <c r="F407" s="49"/>
      <c r="G407" s="49"/>
      <c r="H407" s="49"/>
      <c r="I407" s="49"/>
      <c r="J407" s="15"/>
      <c r="K407" s="15"/>
      <c r="L407" s="15"/>
      <c r="M407" s="15"/>
      <c r="N407" s="15"/>
      <c r="O407" s="15"/>
      <c r="P407" s="15"/>
      <c r="Q407" s="15"/>
      <c r="R407" s="16"/>
    </row>
    <row r="408" spans="1:18" s="8" customFormat="1">
      <c r="A408" s="49"/>
      <c r="B408" s="49"/>
      <c r="C408" s="49"/>
      <c r="D408" s="49"/>
      <c r="E408" s="49"/>
      <c r="F408" s="49"/>
      <c r="G408" s="49"/>
      <c r="H408" s="49"/>
      <c r="I408" s="49"/>
      <c r="J408" s="15"/>
      <c r="K408" s="15"/>
      <c r="L408" s="15"/>
      <c r="M408" s="15"/>
      <c r="N408" s="15"/>
      <c r="O408" s="15"/>
      <c r="P408" s="15"/>
      <c r="Q408" s="15"/>
      <c r="R408" s="16"/>
    </row>
    <row r="409" spans="1:18">
      <c r="A409" s="75" t="s">
        <v>92</v>
      </c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58"/>
      <c r="R409" s="8"/>
    </row>
    <row r="410" spans="1:18" ht="18">
      <c r="A410" s="77" t="s">
        <v>27</v>
      </c>
      <c r="B410" s="78"/>
      <c r="C410" s="78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8"/>
      <c r="R410" s="8"/>
    </row>
    <row r="411" spans="1:18">
      <c r="A411" s="75" t="s">
        <v>61</v>
      </c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58"/>
      <c r="R411" s="8"/>
    </row>
    <row r="412" spans="1:18">
      <c r="A412" s="62">
        <v>1</v>
      </c>
      <c r="B412" s="62"/>
      <c r="C412" s="1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3">
        <f t="shared" ref="N412:N421" si="135">(IF(F412="OŽ",IF(L412=1,550.8,IF(L412=2,426.38,IF(L412=3,342.14,IF(L412=4,181.44,IF(L412=5,168.48,IF(L412=6,155.52,IF(L412=7,148.5,IF(L412=8,144,0))))))))+IF(L412&lt;=8,0,IF(L412&lt;=16,137.7,IF(L412&lt;=24,108,IF(L412&lt;=32,80.1,IF(L412&lt;=36,52.2,0)))))-IF(L412&lt;=8,0,IF(L412&lt;=16,(L412-9)*2.754,IF(L412&lt;=24,(L412-17)* 2.754,IF(L412&lt;=32,(L412-25)* 2.754,IF(L412&lt;=36,(L412-33)*2.754,0))))),0)+IF(F412="PČ",IF(L412=1,449,IF(L412=2,314.6,IF(L412=3,238,IF(L412=4,172,IF(L412=5,159,IF(L412=6,145,IF(L412=7,132,IF(L412=8,119,0))))))))+IF(L412&lt;=8,0,IF(L412&lt;=16,88,IF(L412&lt;=24,55,IF(L412&lt;=32,22,0))))-IF(L412&lt;=8,0,IF(L412&lt;=16,(L412-9)*2.245,IF(L412&lt;=24,(L412-17)*2.245,IF(L412&lt;=32,(L412-25)*2.245,0)))),0)+IF(F412="PČneol",IF(L412=1,85,IF(L412=2,64.61,IF(L412=3,50.76,IF(L412=4,16.25,IF(L412=5,15,IF(L412=6,13.75,IF(L412=7,12.5,IF(L412=8,11.25,0))))))))+IF(L412&lt;=8,0,IF(L412&lt;=16,9,0))-IF(L412&lt;=8,0,IF(L412&lt;=16,(L412-9)*0.425,0)),0)+IF(F412="PŽ",IF(L412=1,85,IF(L412=2,59.5,IF(L412=3,45,IF(L412=4,32.5,IF(L412=5,30,IF(L412=6,27.5,IF(L412=7,25,IF(L412=8,22.5,0))))))))+IF(L412&lt;=8,0,IF(L412&lt;=16,19,IF(L412&lt;=24,13,IF(L412&lt;=32,8,0))))-IF(L412&lt;=8,0,IF(L412&lt;=16,(L412-9)*0.425,IF(L412&lt;=24,(L412-17)*0.425,IF(L412&lt;=32,(L412-25)*0.425,0)))),0)+IF(F412="EČ",IF(L412=1,204,IF(L412=2,156.24,IF(L412=3,123.84,IF(L412=4,72,IF(L412=5,66,IF(L412=6,60,IF(L412=7,54,IF(L412=8,48,0))))))))+IF(L412&lt;=8,0,IF(L412&lt;=16,40,IF(L412&lt;=24,25,0)))-IF(L412&lt;=8,0,IF(L412&lt;=16,(L412-9)*1.02,IF(L412&lt;=24,(L412-17)*1.02,0))),0)+IF(F412="EČneol",IF(L412=1,68,IF(L412=2,51.69,IF(L412=3,40.61,IF(L412=4,13,IF(L412=5,12,IF(L412=6,11,IF(L412=7,10,IF(L412=8,9,0)))))))))+IF(F412="EŽ",IF(L412=1,68,IF(L412=2,47.6,IF(L412=3,36,IF(L412=4,18,IF(L412=5,16.5,IF(L412=6,15,IF(L412=7,13.5,IF(L412=8,12,0))))))))+IF(L412&lt;=8,0,IF(L412&lt;=16,10,IF(L412&lt;=24,6,0)))-IF(L412&lt;=8,0,IF(L412&lt;=16,(L412-9)*0.34,IF(L412&lt;=24,(L412-17)*0.34,0))),0)+IF(F412="PT",IF(L412=1,68,IF(L412=2,52.08,IF(L412=3,41.28,IF(L412=4,24,IF(L412=5,22,IF(L412=6,20,IF(L412=7,18,IF(L412=8,16,0))))))))+IF(L412&lt;=8,0,IF(L412&lt;=16,13,IF(L412&lt;=24,9,IF(L412&lt;=32,4,0))))-IF(L412&lt;=8,0,IF(L412&lt;=16,(L412-9)*0.34,IF(L412&lt;=24,(L412-17)*0.34,IF(L412&lt;=32,(L412-25)*0.34,0)))),0)+IF(F412="JOŽ",IF(L412=1,85,IF(L412=2,59.5,IF(L412=3,45,IF(L412=4,32.5,IF(L412=5,30,IF(L412=6,27.5,IF(L412=7,25,IF(L412=8,22.5,0))))))))+IF(L412&lt;=8,0,IF(L412&lt;=16,19,IF(L412&lt;=24,13,0)))-IF(L412&lt;=8,0,IF(L412&lt;=16,(L412-9)*0.425,IF(L412&lt;=24,(L412-17)*0.425,0))),0)+IF(F412="JPČ",IF(L412=1,68,IF(L412=2,47.6,IF(L412=3,36,IF(L412=4,26,IF(L412=5,24,IF(L412=6,22,IF(L412=7,20,IF(L412=8,18,0))))))))+IF(L412&lt;=8,0,IF(L412&lt;=16,13,IF(L412&lt;=24,9,0)))-IF(L412&lt;=8,0,IF(L412&lt;=16,(L412-9)*0.34,IF(L412&lt;=24,(L412-17)*0.34,0))),0)+IF(F412="JEČ",IF(L412=1,34,IF(L412=2,26.04,IF(L412=3,20.6,IF(L412=4,12,IF(L412=5,11,IF(L412=6,10,IF(L412=7,9,IF(L412=8,8,0))))))))+IF(L412&lt;=8,0,IF(L412&lt;=16,6,0))-IF(L412&lt;=8,0,IF(L412&lt;=16,(L412-9)*0.17,0)),0)+IF(F412="JEOF",IF(L412=1,34,IF(L412=2,26.04,IF(L412=3,20.6,IF(L412=4,12,IF(L412=5,11,IF(L412=6,10,IF(L412=7,9,IF(L412=8,8,0))))))))+IF(L412&lt;=8,0,IF(L412&lt;=16,6,0))-IF(L412&lt;=8,0,IF(L412&lt;=16,(L412-9)*0.17,0)),0)+IF(F412="JnPČ",IF(L412=1,51,IF(L412=2,35.7,IF(L412=3,27,IF(L412=4,19.5,IF(L412=5,18,IF(L412=6,16.5,IF(L412=7,15,IF(L412=8,13.5,0))))))))+IF(L412&lt;=8,0,IF(L412&lt;=16,10,0))-IF(L412&lt;=8,0,IF(L412&lt;=16,(L412-9)*0.255,0)),0)+IF(F412="JnEČ",IF(L412=1,25.5,IF(L412=2,19.53,IF(L412=3,15.48,IF(L412=4,9,IF(L412=5,8.25,IF(L412=6,7.5,IF(L412=7,6.75,IF(L412=8,6,0))))))))+IF(L412&lt;=8,0,IF(L412&lt;=16,5,0))-IF(L412&lt;=8,0,IF(L412&lt;=16,(L412-9)*0.1275,0)),0)+IF(F412="JčPČ",IF(L412=1,21.25,IF(L412=2,14.5,IF(L412=3,11.5,IF(L412=4,7,IF(L412=5,6.5,IF(L412=6,6,IF(L412=7,5.5,IF(L412=8,5,0))))))))+IF(L412&lt;=8,0,IF(L412&lt;=16,4,0))-IF(L412&lt;=8,0,IF(L412&lt;=16,(L412-9)*0.10625,0)),0)+IF(F412="JčEČ",IF(L412=1,17,IF(L412=2,13.02,IF(L412=3,10.32,IF(L412=4,6,IF(L412=5,5.5,IF(L412=6,5,IF(L412=7,4.5,IF(L412=8,4,0))))))))+IF(L412&lt;=8,0,IF(L412&lt;=16,3,0))-IF(L412&lt;=8,0,IF(L412&lt;=16,(L412-9)*0.085,0)),0)+IF(F412="NEAK",IF(L412=1,11.48,IF(L412=2,8.79,IF(L412=3,6.97,IF(L412=4,4.05,IF(L412=5,3.71,IF(L412=6,3.38,IF(L412=7,3.04,IF(L412=8,2.7,0))))))))+IF(L412&lt;=8,0,IF(L412&lt;=16,2,IF(L412&lt;=24,1.3,0)))-IF(L412&lt;=8,0,IF(L412&lt;=16,(L412-9)*0.0574,IF(L412&lt;=24,(L412-17)*0.0574,0))),0))*IF(L412&lt;0,1,IF(OR(F412="PČ",F412="PŽ",F412="PT"),IF(J412&lt;32,J412/32,1),1))* IF(L412&lt;0,1,IF(OR(F412="EČ",F412="EŽ",F412="JOŽ",F412="JPČ",F412="NEAK"),IF(J412&lt;24,J412/24,1),1))*IF(L412&lt;0,1,IF(OR(F412="PČneol",F412="JEČ",F412="JEOF",F412="JnPČ",F412="JnEČ",F412="JčPČ",F412="JčEČ"),IF(J412&lt;16,J412/16,1),1))*IF(L412&lt;0,1,IF(F412="EČneol",IF(J412&lt;8,J412/8,1),1))</f>
        <v>0</v>
      </c>
      <c r="O412" s="9">
        <f t="shared" ref="O412:O421" si="136">IF(F412="OŽ",N412,IF(H412="Ne",IF(J412*0.3&lt;J412-L412,N412,0),IF(J412*0.1&lt;J412-L412,N412,0)))</f>
        <v>0</v>
      </c>
      <c r="P412" s="4">
        <f t="shared" ref="P412" si="137">IF(O412=0,0,IF(F412="OŽ",IF(L412&gt;35,0,IF(J412&gt;35,(36-L412)*1.836,((36-L412)-(36-J412))*1.836)),0)+IF(F412="PČ",IF(L412&gt;31,0,IF(J412&gt;31,(32-L412)*1.347,((32-L412)-(32-J412))*1.347)),0)+ IF(F412="PČneol",IF(L412&gt;15,0,IF(J412&gt;15,(16-L412)*0.255,((16-L412)-(16-J412))*0.255)),0)+IF(F412="PŽ",IF(L412&gt;31,0,IF(J412&gt;31,(32-L412)*0.255,((32-L412)-(32-J412))*0.255)),0)+IF(F412="EČ",IF(L412&gt;23,0,IF(J412&gt;23,(24-L412)*0.612,((24-L412)-(24-J412))*0.612)),0)+IF(F412="EČneol",IF(L412&gt;7,0,IF(J412&gt;7,(8-L412)*0.204,((8-L412)-(8-J412))*0.204)),0)+IF(F412="EŽ",IF(L412&gt;23,0,IF(J412&gt;23,(24-L412)*0.204,((24-L412)-(24-J412))*0.204)),0)+IF(F412="PT",IF(L412&gt;31,0,IF(J412&gt;31,(32-L412)*0.204,((32-L412)-(32-J412))*0.204)),0)+IF(F412="JOŽ",IF(L412&gt;23,0,IF(J412&gt;23,(24-L412)*0.255,((24-L412)-(24-J412))*0.255)),0)+IF(F412="JPČ",IF(L412&gt;23,0,IF(J412&gt;23,(24-L412)*0.204,((24-L412)-(24-J412))*0.204)),0)+IF(F412="JEČ",IF(L412&gt;15,0,IF(J412&gt;15,(16-L412)*0.102,((16-L412)-(16-J412))*0.102)),0)+IF(F412="JEOF",IF(L412&gt;15,0,IF(J412&gt;15,(16-L412)*0.102,((16-L412)-(16-J412))*0.102)),0)+IF(F412="JnPČ",IF(L412&gt;15,0,IF(J412&gt;15,(16-L412)*0.153,((16-L412)-(16-J412))*0.153)),0)+IF(F412="JnEČ",IF(L412&gt;15,0,IF(J412&gt;15,(16-L412)*0.0765,((16-L412)-(16-J412))*0.0765)),0)+IF(F412="JčPČ",IF(L412&gt;15,0,IF(J412&gt;15,(16-L412)*0.06375,((16-L412)-(16-J412))*0.06375)),0)+IF(F412="JčEČ",IF(L412&gt;15,0,IF(J412&gt;15,(16-L412)*0.051,((16-L412)-(16-J412))*0.051)),0)+IF(F412="NEAK",IF(L412&gt;23,0,IF(J412&gt;23,(24-L412)*0.03444,((24-L412)-(24-J412))*0.03444)),0))</f>
        <v>0</v>
      </c>
      <c r="Q412" s="11">
        <f t="shared" ref="Q412" si="138">IF(ISERROR(P412*100/N412),0,(P412*100/N412))</f>
        <v>0</v>
      </c>
      <c r="R412" s="10">
        <f t="shared" ref="R412:R421" si="139">IF(Q412&lt;=30,O412+P412,O412+O412*0.3)*IF(G412=1,0.4,IF(G412=2,0.75,IF(G412="1 (kas 4 m. 1 k. nerengiamos)",0.52,1)))*IF(D412="olimpinė",1,IF(M412="Ne",0.5,1))*IF(OR(A$5="Lietuvos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federacija"),IF(OR(J412&lt;8,K412&lt;16),0,1),1)*E412*IF(I412&lt;=1,1,1/I412)*IF(OR(A$5="Lietuvos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13" spans="1:18">
      <c r="A413" s="62">
        <v>2</v>
      </c>
      <c r="B413" s="62"/>
      <c r="C413" s="1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3">
        <f t="shared" si="135"/>
        <v>0</v>
      </c>
      <c r="O413" s="9">
        <f t="shared" si="136"/>
        <v>0</v>
      </c>
      <c r="P413" s="4">
        <f t="shared" ref="P413:P421" si="140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0</v>
      </c>
      <c r="Q413" s="11">
        <f t="shared" ref="Q413:Q421" si="141">IF(ISERROR(P413*100/N413),0,(P413*100/N413))</f>
        <v>0</v>
      </c>
      <c r="R413" s="10">
        <f t="shared" si="139"/>
        <v>0</v>
      </c>
    </row>
    <row r="414" spans="1:18">
      <c r="A414" s="62">
        <v>3</v>
      </c>
      <c r="B414" s="62"/>
      <c r="C414" s="1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3">
        <f t="shared" si="135"/>
        <v>0</v>
      </c>
      <c r="O414" s="9">
        <f t="shared" si="136"/>
        <v>0</v>
      </c>
      <c r="P414" s="4">
        <f t="shared" si="140"/>
        <v>0</v>
      </c>
      <c r="Q414" s="11">
        <f t="shared" si="141"/>
        <v>0</v>
      </c>
      <c r="R414" s="10">
        <f t="shared" si="139"/>
        <v>0</v>
      </c>
    </row>
    <row r="415" spans="1:18">
      <c r="A415" s="62">
        <v>4</v>
      </c>
      <c r="B415" s="62"/>
      <c r="C415" s="1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3">
        <f t="shared" si="135"/>
        <v>0</v>
      </c>
      <c r="O415" s="9">
        <f t="shared" si="136"/>
        <v>0</v>
      </c>
      <c r="P415" s="4">
        <f t="shared" si="140"/>
        <v>0</v>
      </c>
      <c r="Q415" s="11">
        <f t="shared" si="141"/>
        <v>0</v>
      </c>
      <c r="R415" s="10">
        <f t="shared" si="139"/>
        <v>0</v>
      </c>
    </row>
    <row r="416" spans="1:18">
      <c r="A416" s="62">
        <v>5</v>
      </c>
      <c r="B416" s="62"/>
      <c r="C416" s="1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3">
        <f t="shared" si="135"/>
        <v>0</v>
      </c>
      <c r="O416" s="9">
        <f t="shared" si="136"/>
        <v>0</v>
      </c>
      <c r="P416" s="4">
        <f t="shared" si="140"/>
        <v>0</v>
      </c>
      <c r="Q416" s="11">
        <f t="shared" si="141"/>
        <v>0</v>
      </c>
      <c r="R416" s="10">
        <f t="shared" si="139"/>
        <v>0</v>
      </c>
    </row>
    <row r="417" spans="1:18">
      <c r="A417" s="62">
        <v>6</v>
      </c>
      <c r="B417" s="62"/>
      <c r="C417" s="1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3">
        <f t="shared" si="135"/>
        <v>0</v>
      </c>
      <c r="O417" s="9">
        <f t="shared" si="136"/>
        <v>0</v>
      </c>
      <c r="P417" s="4">
        <f t="shared" si="140"/>
        <v>0</v>
      </c>
      <c r="Q417" s="11">
        <f t="shared" si="141"/>
        <v>0</v>
      </c>
      <c r="R417" s="10">
        <f t="shared" si="139"/>
        <v>0</v>
      </c>
    </row>
    <row r="418" spans="1:18">
      <c r="A418" s="62">
        <v>7</v>
      </c>
      <c r="B418" s="62"/>
      <c r="C418" s="1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3">
        <f t="shared" si="135"/>
        <v>0</v>
      </c>
      <c r="O418" s="9">
        <f t="shared" si="136"/>
        <v>0</v>
      </c>
      <c r="P418" s="4">
        <f t="shared" si="140"/>
        <v>0</v>
      </c>
      <c r="Q418" s="11">
        <f t="shared" si="141"/>
        <v>0</v>
      </c>
      <c r="R418" s="10">
        <f t="shared" si="139"/>
        <v>0</v>
      </c>
    </row>
    <row r="419" spans="1:18">
      <c r="A419" s="62">
        <v>8</v>
      </c>
      <c r="B419" s="62"/>
      <c r="C419" s="1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3">
        <f t="shared" si="135"/>
        <v>0</v>
      </c>
      <c r="O419" s="9">
        <f t="shared" si="136"/>
        <v>0</v>
      </c>
      <c r="P419" s="4">
        <f t="shared" si="140"/>
        <v>0</v>
      </c>
      <c r="Q419" s="11">
        <f t="shared" si="141"/>
        <v>0</v>
      </c>
      <c r="R419" s="10">
        <f t="shared" si="139"/>
        <v>0</v>
      </c>
    </row>
    <row r="420" spans="1:18">
      <c r="A420" s="62">
        <v>9</v>
      </c>
      <c r="B420" s="62"/>
      <c r="C420" s="1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3">
        <f t="shared" si="135"/>
        <v>0</v>
      </c>
      <c r="O420" s="9">
        <f t="shared" si="136"/>
        <v>0</v>
      </c>
      <c r="P420" s="4">
        <f t="shared" si="140"/>
        <v>0</v>
      </c>
      <c r="Q420" s="11">
        <f t="shared" si="141"/>
        <v>0</v>
      </c>
      <c r="R420" s="10">
        <f t="shared" si="139"/>
        <v>0</v>
      </c>
    </row>
    <row r="421" spans="1:18">
      <c r="A421" s="62">
        <v>10</v>
      </c>
      <c r="B421" s="62"/>
      <c r="C421" s="1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3">
        <f t="shared" si="135"/>
        <v>0</v>
      </c>
      <c r="O421" s="9">
        <f t="shared" si="136"/>
        <v>0</v>
      </c>
      <c r="P421" s="4">
        <f t="shared" si="140"/>
        <v>0</v>
      </c>
      <c r="Q421" s="11">
        <f t="shared" si="141"/>
        <v>0</v>
      </c>
      <c r="R421" s="10">
        <f t="shared" si="139"/>
        <v>0</v>
      </c>
    </row>
    <row r="422" spans="1:18">
      <c r="A422" s="79" t="s">
        <v>35</v>
      </c>
      <c r="B422" s="80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1"/>
      <c r="R422" s="10">
        <f>SUM(R412:R421)</f>
        <v>0</v>
      </c>
    </row>
    <row r="423" spans="1:18" ht="15.75">
      <c r="A423" s="24" t="s">
        <v>36</v>
      </c>
      <c r="B423" s="2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6"/>
    </row>
    <row r="424" spans="1:18">
      <c r="A424" s="49" t="s">
        <v>44</v>
      </c>
      <c r="B424" s="49"/>
      <c r="C424" s="49"/>
      <c r="D424" s="49"/>
      <c r="E424" s="49"/>
      <c r="F424" s="49"/>
      <c r="G424" s="49"/>
      <c r="H424" s="49"/>
      <c r="I424" s="49"/>
      <c r="J424" s="15"/>
      <c r="K424" s="15"/>
      <c r="L424" s="15"/>
      <c r="M424" s="15"/>
      <c r="N424" s="15"/>
      <c r="O424" s="15"/>
      <c r="P424" s="15"/>
      <c r="Q424" s="15"/>
      <c r="R424" s="16"/>
    </row>
    <row r="425" spans="1:18" s="8" customFormat="1">
      <c r="A425" s="49"/>
      <c r="B425" s="49"/>
      <c r="C425" s="49"/>
      <c r="D425" s="49"/>
      <c r="E425" s="49"/>
      <c r="F425" s="49"/>
      <c r="G425" s="49"/>
      <c r="H425" s="49"/>
      <c r="I425" s="49"/>
      <c r="J425" s="15"/>
      <c r="K425" s="15"/>
      <c r="L425" s="15"/>
      <c r="M425" s="15"/>
      <c r="N425" s="15"/>
      <c r="O425" s="15"/>
      <c r="P425" s="15"/>
      <c r="Q425" s="15"/>
      <c r="R425" s="16"/>
    </row>
    <row r="426" spans="1:18">
      <c r="A426" s="75" t="s">
        <v>92</v>
      </c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58"/>
      <c r="R426" s="8"/>
    </row>
    <row r="427" spans="1:18" ht="18">
      <c r="A427" s="77" t="s">
        <v>27</v>
      </c>
      <c r="B427" s="78"/>
      <c r="C427" s="78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8"/>
      <c r="R427" s="8"/>
    </row>
    <row r="428" spans="1:18">
      <c r="A428" s="75" t="s">
        <v>61</v>
      </c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58"/>
      <c r="R428" s="8"/>
    </row>
    <row r="429" spans="1:18">
      <c r="A429" s="62">
        <v>1</v>
      </c>
      <c r="B429" s="62"/>
      <c r="C429" s="1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3">
        <f t="shared" ref="N429:N438" si="142">(IF(F429="OŽ",IF(L429=1,550.8,IF(L429=2,426.38,IF(L429=3,342.14,IF(L429=4,181.44,IF(L429=5,168.48,IF(L429=6,155.52,IF(L429=7,148.5,IF(L429=8,144,0))))))))+IF(L429&lt;=8,0,IF(L429&lt;=16,137.7,IF(L429&lt;=24,108,IF(L429&lt;=32,80.1,IF(L429&lt;=36,52.2,0)))))-IF(L429&lt;=8,0,IF(L429&lt;=16,(L429-9)*2.754,IF(L429&lt;=24,(L429-17)* 2.754,IF(L429&lt;=32,(L429-25)* 2.754,IF(L429&lt;=36,(L429-33)*2.754,0))))),0)+IF(F429="PČ",IF(L429=1,449,IF(L429=2,314.6,IF(L429=3,238,IF(L429=4,172,IF(L429=5,159,IF(L429=6,145,IF(L429=7,132,IF(L429=8,119,0))))))))+IF(L429&lt;=8,0,IF(L429&lt;=16,88,IF(L429&lt;=24,55,IF(L429&lt;=32,22,0))))-IF(L429&lt;=8,0,IF(L429&lt;=16,(L429-9)*2.245,IF(L429&lt;=24,(L429-17)*2.245,IF(L429&lt;=32,(L429-25)*2.245,0)))),0)+IF(F429="PČneol",IF(L429=1,85,IF(L429=2,64.61,IF(L429=3,50.76,IF(L429=4,16.25,IF(L429=5,15,IF(L429=6,13.75,IF(L429=7,12.5,IF(L429=8,11.25,0))))))))+IF(L429&lt;=8,0,IF(L429&lt;=16,9,0))-IF(L429&lt;=8,0,IF(L429&lt;=16,(L429-9)*0.425,0)),0)+IF(F429="PŽ",IF(L429=1,85,IF(L429=2,59.5,IF(L429=3,45,IF(L429=4,32.5,IF(L429=5,30,IF(L429=6,27.5,IF(L429=7,25,IF(L429=8,22.5,0))))))))+IF(L429&lt;=8,0,IF(L429&lt;=16,19,IF(L429&lt;=24,13,IF(L429&lt;=32,8,0))))-IF(L429&lt;=8,0,IF(L429&lt;=16,(L429-9)*0.425,IF(L429&lt;=24,(L429-17)*0.425,IF(L429&lt;=32,(L429-25)*0.425,0)))),0)+IF(F429="EČ",IF(L429=1,204,IF(L429=2,156.24,IF(L429=3,123.84,IF(L429=4,72,IF(L429=5,66,IF(L429=6,60,IF(L429=7,54,IF(L429=8,48,0))))))))+IF(L429&lt;=8,0,IF(L429&lt;=16,40,IF(L429&lt;=24,25,0)))-IF(L429&lt;=8,0,IF(L429&lt;=16,(L429-9)*1.02,IF(L429&lt;=24,(L429-17)*1.02,0))),0)+IF(F429="EČneol",IF(L429=1,68,IF(L429=2,51.69,IF(L429=3,40.61,IF(L429=4,13,IF(L429=5,12,IF(L429=6,11,IF(L429=7,10,IF(L429=8,9,0)))))))))+IF(F429="EŽ",IF(L429=1,68,IF(L429=2,47.6,IF(L429=3,36,IF(L429=4,18,IF(L429=5,16.5,IF(L429=6,15,IF(L429=7,13.5,IF(L429=8,12,0))))))))+IF(L429&lt;=8,0,IF(L429&lt;=16,10,IF(L429&lt;=24,6,0)))-IF(L429&lt;=8,0,IF(L429&lt;=16,(L429-9)*0.34,IF(L429&lt;=24,(L429-17)*0.34,0))),0)+IF(F429="PT",IF(L429=1,68,IF(L429=2,52.08,IF(L429=3,41.28,IF(L429=4,24,IF(L429=5,22,IF(L429=6,20,IF(L429=7,18,IF(L429=8,16,0))))))))+IF(L429&lt;=8,0,IF(L429&lt;=16,13,IF(L429&lt;=24,9,IF(L429&lt;=32,4,0))))-IF(L429&lt;=8,0,IF(L429&lt;=16,(L429-9)*0.34,IF(L429&lt;=24,(L429-17)*0.34,IF(L429&lt;=32,(L429-25)*0.34,0)))),0)+IF(F429="JOŽ",IF(L429=1,85,IF(L429=2,59.5,IF(L429=3,45,IF(L429=4,32.5,IF(L429=5,30,IF(L429=6,27.5,IF(L429=7,25,IF(L429=8,22.5,0))))))))+IF(L429&lt;=8,0,IF(L429&lt;=16,19,IF(L429&lt;=24,13,0)))-IF(L429&lt;=8,0,IF(L429&lt;=16,(L429-9)*0.425,IF(L429&lt;=24,(L429-17)*0.425,0))),0)+IF(F429="JPČ",IF(L429=1,68,IF(L429=2,47.6,IF(L429=3,36,IF(L429=4,26,IF(L429=5,24,IF(L429=6,22,IF(L429=7,20,IF(L429=8,18,0))))))))+IF(L429&lt;=8,0,IF(L429&lt;=16,13,IF(L429&lt;=24,9,0)))-IF(L429&lt;=8,0,IF(L429&lt;=16,(L429-9)*0.34,IF(L429&lt;=24,(L429-17)*0.34,0))),0)+IF(F429="JEČ",IF(L429=1,34,IF(L429=2,26.04,IF(L429=3,20.6,IF(L429=4,12,IF(L429=5,11,IF(L429=6,10,IF(L429=7,9,IF(L429=8,8,0))))))))+IF(L429&lt;=8,0,IF(L429&lt;=16,6,0))-IF(L429&lt;=8,0,IF(L429&lt;=16,(L429-9)*0.17,0)),0)+IF(F429="JEOF",IF(L429=1,34,IF(L429=2,26.04,IF(L429=3,20.6,IF(L429=4,12,IF(L429=5,11,IF(L429=6,10,IF(L429=7,9,IF(L429=8,8,0))))))))+IF(L429&lt;=8,0,IF(L429&lt;=16,6,0))-IF(L429&lt;=8,0,IF(L429&lt;=16,(L429-9)*0.17,0)),0)+IF(F429="JnPČ",IF(L429=1,51,IF(L429=2,35.7,IF(L429=3,27,IF(L429=4,19.5,IF(L429=5,18,IF(L429=6,16.5,IF(L429=7,15,IF(L429=8,13.5,0))))))))+IF(L429&lt;=8,0,IF(L429&lt;=16,10,0))-IF(L429&lt;=8,0,IF(L429&lt;=16,(L429-9)*0.255,0)),0)+IF(F429="JnEČ",IF(L429=1,25.5,IF(L429=2,19.53,IF(L429=3,15.48,IF(L429=4,9,IF(L429=5,8.25,IF(L429=6,7.5,IF(L429=7,6.75,IF(L429=8,6,0))))))))+IF(L429&lt;=8,0,IF(L429&lt;=16,5,0))-IF(L429&lt;=8,0,IF(L429&lt;=16,(L429-9)*0.1275,0)),0)+IF(F429="JčPČ",IF(L429=1,21.25,IF(L429=2,14.5,IF(L429=3,11.5,IF(L429=4,7,IF(L429=5,6.5,IF(L429=6,6,IF(L429=7,5.5,IF(L429=8,5,0))))))))+IF(L429&lt;=8,0,IF(L429&lt;=16,4,0))-IF(L429&lt;=8,0,IF(L429&lt;=16,(L429-9)*0.10625,0)),0)+IF(F429="JčEČ",IF(L429=1,17,IF(L429=2,13.02,IF(L429=3,10.32,IF(L429=4,6,IF(L429=5,5.5,IF(L429=6,5,IF(L429=7,4.5,IF(L429=8,4,0))))))))+IF(L429&lt;=8,0,IF(L429&lt;=16,3,0))-IF(L429&lt;=8,0,IF(L429&lt;=16,(L429-9)*0.085,0)),0)+IF(F429="NEAK",IF(L429=1,11.48,IF(L429=2,8.79,IF(L429=3,6.97,IF(L429=4,4.05,IF(L429=5,3.71,IF(L429=6,3.38,IF(L429=7,3.04,IF(L429=8,2.7,0))))))))+IF(L429&lt;=8,0,IF(L429&lt;=16,2,IF(L429&lt;=24,1.3,0)))-IF(L429&lt;=8,0,IF(L429&lt;=16,(L429-9)*0.0574,IF(L429&lt;=24,(L429-17)*0.0574,0))),0))*IF(L429&lt;0,1,IF(OR(F429="PČ",F429="PŽ",F429="PT"),IF(J429&lt;32,J429/32,1),1))* IF(L429&lt;0,1,IF(OR(F429="EČ",F429="EŽ",F429="JOŽ",F429="JPČ",F429="NEAK"),IF(J429&lt;24,J429/24,1),1))*IF(L429&lt;0,1,IF(OR(F429="PČneol",F429="JEČ",F429="JEOF",F429="JnPČ",F429="JnEČ",F429="JčPČ",F429="JčEČ"),IF(J429&lt;16,J429/16,1),1))*IF(L429&lt;0,1,IF(F429="EČneol",IF(J429&lt;8,J429/8,1),1))</f>
        <v>0</v>
      </c>
      <c r="O429" s="9">
        <f t="shared" ref="O429:O438" si="143">IF(F429="OŽ",N429,IF(H429="Ne",IF(J429*0.3&lt;J429-L429,N429,0),IF(J429*0.1&lt;J429-L429,N429,0)))</f>
        <v>0</v>
      </c>
      <c r="P429" s="4">
        <f t="shared" ref="P429" si="144">IF(O429=0,0,IF(F429="OŽ",IF(L429&gt;35,0,IF(J429&gt;35,(36-L429)*1.836,((36-L429)-(36-J429))*1.836)),0)+IF(F429="PČ",IF(L429&gt;31,0,IF(J429&gt;31,(32-L429)*1.347,((32-L429)-(32-J429))*1.347)),0)+ IF(F429="PČneol",IF(L429&gt;15,0,IF(J429&gt;15,(16-L429)*0.255,((16-L429)-(16-J429))*0.255)),0)+IF(F429="PŽ",IF(L429&gt;31,0,IF(J429&gt;31,(32-L429)*0.255,((32-L429)-(32-J429))*0.255)),0)+IF(F429="EČ",IF(L429&gt;23,0,IF(J429&gt;23,(24-L429)*0.612,((24-L429)-(24-J429))*0.612)),0)+IF(F429="EČneol",IF(L429&gt;7,0,IF(J429&gt;7,(8-L429)*0.204,((8-L429)-(8-J429))*0.204)),0)+IF(F429="EŽ",IF(L429&gt;23,0,IF(J429&gt;23,(24-L429)*0.204,((24-L429)-(24-J429))*0.204)),0)+IF(F429="PT",IF(L429&gt;31,0,IF(J429&gt;31,(32-L429)*0.204,((32-L429)-(32-J429))*0.204)),0)+IF(F429="JOŽ",IF(L429&gt;23,0,IF(J429&gt;23,(24-L429)*0.255,((24-L429)-(24-J429))*0.255)),0)+IF(F429="JPČ",IF(L429&gt;23,0,IF(J429&gt;23,(24-L429)*0.204,((24-L429)-(24-J429))*0.204)),0)+IF(F429="JEČ",IF(L429&gt;15,0,IF(J429&gt;15,(16-L429)*0.102,((16-L429)-(16-J429))*0.102)),0)+IF(F429="JEOF",IF(L429&gt;15,0,IF(J429&gt;15,(16-L429)*0.102,((16-L429)-(16-J429))*0.102)),0)+IF(F429="JnPČ",IF(L429&gt;15,0,IF(J429&gt;15,(16-L429)*0.153,((16-L429)-(16-J429))*0.153)),0)+IF(F429="JnEČ",IF(L429&gt;15,0,IF(J429&gt;15,(16-L429)*0.0765,((16-L429)-(16-J429))*0.0765)),0)+IF(F429="JčPČ",IF(L429&gt;15,0,IF(J429&gt;15,(16-L429)*0.06375,((16-L429)-(16-J429))*0.06375)),0)+IF(F429="JčEČ",IF(L429&gt;15,0,IF(J429&gt;15,(16-L429)*0.051,((16-L429)-(16-J429))*0.051)),0)+IF(F429="NEAK",IF(L429&gt;23,0,IF(J429&gt;23,(24-L429)*0.03444,((24-L429)-(24-J429))*0.03444)),0))</f>
        <v>0</v>
      </c>
      <c r="Q429" s="11">
        <f t="shared" ref="Q429" si="145">IF(ISERROR(P429*100/N429),0,(P429*100/N429))</f>
        <v>0</v>
      </c>
      <c r="R429" s="10">
        <f t="shared" ref="R429:R438" si="146">IF(Q429&lt;=30,O429+P429,O429+O429*0.3)*IF(G429=1,0.4,IF(G429=2,0.75,IF(G429="1 (kas 4 m. 1 k. nerengiamos)",0.52,1)))*IF(D429="olimpinė",1,IF(M429="Ne",0.5,1))*IF(OR(A$5="Lietuvos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federacija"),IF(OR(J429&lt;8,K429&lt;16),0,1),1)*E429*IF(I429&lt;=1,1,1/I429)*IF(OR(A$5="Lietuvos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30" spans="1:18">
      <c r="A430" s="62">
        <v>2</v>
      </c>
      <c r="B430" s="62"/>
      <c r="C430" s="1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3">
        <f t="shared" si="142"/>
        <v>0</v>
      </c>
      <c r="O430" s="9">
        <f t="shared" si="143"/>
        <v>0</v>
      </c>
      <c r="P430" s="4">
        <f t="shared" ref="P430:P438" si="147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0</v>
      </c>
      <c r="Q430" s="11">
        <f t="shared" ref="Q430:Q438" si="148">IF(ISERROR(P430*100/N430),0,(P430*100/N430))</f>
        <v>0</v>
      </c>
      <c r="R430" s="10">
        <f t="shared" si="146"/>
        <v>0</v>
      </c>
    </row>
    <row r="431" spans="1:18">
      <c r="A431" s="62">
        <v>3</v>
      </c>
      <c r="B431" s="62"/>
      <c r="C431" s="1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3">
        <f t="shared" si="142"/>
        <v>0</v>
      </c>
      <c r="O431" s="9">
        <f t="shared" si="143"/>
        <v>0</v>
      </c>
      <c r="P431" s="4">
        <f t="shared" si="147"/>
        <v>0</v>
      </c>
      <c r="Q431" s="11">
        <f t="shared" si="148"/>
        <v>0</v>
      </c>
      <c r="R431" s="10">
        <f t="shared" si="146"/>
        <v>0</v>
      </c>
    </row>
    <row r="432" spans="1:18">
      <c r="A432" s="62">
        <v>4</v>
      </c>
      <c r="B432" s="62"/>
      <c r="C432" s="1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3">
        <f t="shared" si="142"/>
        <v>0</v>
      </c>
      <c r="O432" s="9">
        <f t="shared" si="143"/>
        <v>0</v>
      </c>
      <c r="P432" s="4">
        <f t="shared" si="147"/>
        <v>0</v>
      </c>
      <c r="Q432" s="11">
        <f t="shared" si="148"/>
        <v>0</v>
      </c>
      <c r="R432" s="10">
        <f t="shared" si="146"/>
        <v>0</v>
      </c>
    </row>
    <row r="433" spans="1:18">
      <c r="A433" s="62">
        <v>5</v>
      </c>
      <c r="B433" s="62"/>
      <c r="C433" s="1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3">
        <f t="shared" si="142"/>
        <v>0</v>
      </c>
      <c r="O433" s="9">
        <f t="shared" si="143"/>
        <v>0</v>
      </c>
      <c r="P433" s="4">
        <f t="shared" si="147"/>
        <v>0</v>
      </c>
      <c r="Q433" s="11">
        <f t="shared" si="148"/>
        <v>0</v>
      </c>
      <c r="R433" s="10">
        <f t="shared" si="146"/>
        <v>0</v>
      </c>
    </row>
    <row r="434" spans="1:18">
      <c r="A434" s="62">
        <v>6</v>
      </c>
      <c r="B434" s="62"/>
      <c r="C434" s="1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3">
        <f t="shared" si="142"/>
        <v>0</v>
      </c>
      <c r="O434" s="9">
        <f t="shared" si="143"/>
        <v>0</v>
      </c>
      <c r="P434" s="4">
        <f t="shared" si="147"/>
        <v>0</v>
      </c>
      <c r="Q434" s="11">
        <f t="shared" si="148"/>
        <v>0</v>
      </c>
      <c r="R434" s="10">
        <f t="shared" si="146"/>
        <v>0</v>
      </c>
    </row>
    <row r="435" spans="1:18">
      <c r="A435" s="62">
        <v>7</v>
      </c>
      <c r="B435" s="62"/>
      <c r="C435" s="1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3">
        <f t="shared" si="142"/>
        <v>0</v>
      </c>
      <c r="O435" s="9">
        <f t="shared" si="143"/>
        <v>0</v>
      </c>
      <c r="P435" s="4">
        <f t="shared" si="147"/>
        <v>0</v>
      </c>
      <c r="Q435" s="11">
        <f t="shared" si="148"/>
        <v>0</v>
      </c>
      <c r="R435" s="10">
        <f t="shared" si="146"/>
        <v>0</v>
      </c>
    </row>
    <row r="436" spans="1:18">
      <c r="A436" s="62">
        <v>8</v>
      </c>
      <c r="B436" s="62"/>
      <c r="C436" s="1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3">
        <f t="shared" si="142"/>
        <v>0</v>
      </c>
      <c r="O436" s="9">
        <f t="shared" si="143"/>
        <v>0</v>
      </c>
      <c r="P436" s="4">
        <f t="shared" si="147"/>
        <v>0</v>
      </c>
      <c r="Q436" s="11">
        <f t="shared" si="148"/>
        <v>0</v>
      </c>
      <c r="R436" s="10">
        <f t="shared" si="146"/>
        <v>0</v>
      </c>
    </row>
    <row r="437" spans="1:18">
      <c r="A437" s="62">
        <v>9</v>
      </c>
      <c r="B437" s="62"/>
      <c r="C437" s="1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3">
        <f t="shared" si="142"/>
        <v>0</v>
      </c>
      <c r="O437" s="9">
        <f t="shared" si="143"/>
        <v>0</v>
      </c>
      <c r="P437" s="4">
        <f t="shared" si="147"/>
        <v>0</v>
      </c>
      <c r="Q437" s="11">
        <f t="shared" si="148"/>
        <v>0</v>
      </c>
      <c r="R437" s="10">
        <f t="shared" si="146"/>
        <v>0</v>
      </c>
    </row>
    <row r="438" spans="1:18">
      <c r="A438" s="62">
        <v>10</v>
      </c>
      <c r="B438" s="62"/>
      <c r="C438" s="1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3">
        <f t="shared" si="142"/>
        <v>0</v>
      </c>
      <c r="O438" s="9">
        <f t="shared" si="143"/>
        <v>0</v>
      </c>
      <c r="P438" s="4">
        <f t="shared" si="147"/>
        <v>0</v>
      </c>
      <c r="Q438" s="11">
        <f t="shared" si="148"/>
        <v>0</v>
      </c>
      <c r="R438" s="10">
        <f t="shared" si="146"/>
        <v>0</v>
      </c>
    </row>
    <row r="439" spans="1:18">
      <c r="A439" s="79" t="s">
        <v>35</v>
      </c>
      <c r="B439" s="80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1"/>
      <c r="R439" s="10">
        <f>SUM(R429:R438)</f>
        <v>0</v>
      </c>
    </row>
    <row r="440" spans="1:18" ht="15.75">
      <c r="A440" s="24" t="s">
        <v>36</v>
      </c>
      <c r="B440" s="2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6"/>
    </row>
    <row r="441" spans="1:18">
      <c r="A441" s="49" t="s">
        <v>44</v>
      </c>
      <c r="B441" s="49"/>
      <c r="C441" s="49"/>
      <c r="D441" s="49"/>
      <c r="E441" s="49"/>
      <c r="F441" s="49"/>
      <c r="G441" s="49"/>
      <c r="H441" s="49"/>
      <c r="I441" s="49"/>
      <c r="J441" s="15"/>
      <c r="K441" s="15"/>
      <c r="L441" s="15"/>
      <c r="M441" s="15"/>
      <c r="N441" s="15"/>
      <c r="O441" s="15"/>
      <c r="P441" s="15"/>
      <c r="Q441" s="15"/>
      <c r="R441" s="16"/>
    </row>
    <row r="442" spans="1:18" s="8" customFormat="1">
      <c r="A442" s="49"/>
      <c r="B442" s="49"/>
      <c r="C442" s="49"/>
      <c r="D442" s="49"/>
      <c r="E442" s="49"/>
      <c r="F442" s="49"/>
      <c r="G442" s="49"/>
      <c r="H442" s="49"/>
      <c r="I442" s="49"/>
      <c r="J442" s="15"/>
      <c r="K442" s="15"/>
      <c r="L442" s="15"/>
      <c r="M442" s="15"/>
      <c r="N442" s="15"/>
      <c r="O442" s="15"/>
      <c r="P442" s="15"/>
      <c r="Q442" s="15"/>
      <c r="R442" s="16"/>
    </row>
    <row r="443" spans="1:18">
      <c r="A443" s="75" t="s">
        <v>92</v>
      </c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58"/>
      <c r="R443" s="8"/>
    </row>
    <row r="444" spans="1:18" ht="18">
      <c r="A444" s="77" t="s">
        <v>27</v>
      </c>
      <c r="B444" s="78"/>
      <c r="C444" s="78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8"/>
      <c r="R444" s="8"/>
    </row>
    <row r="445" spans="1:18">
      <c r="A445" s="75" t="s">
        <v>61</v>
      </c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58"/>
      <c r="R445" s="8"/>
    </row>
    <row r="446" spans="1:18">
      <c r="A446" s="62">
        <v>1</v>
      </c>
      <c r="B446" s="62"/>
      <c r="C446" s="1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3">
        <f t="shared" ref="N446:N455" si="149">(IF(F446="OŽ",IF(L446=1,550.8,IF(L446=2,426.38,IF(L446=3,342.14,IF(L446=4,181.44,IF(L446=5,168.48,IF(L446=6,155.52,IF(L446=7,148.5,IF(L446=8,144,0))))))))+IF(L446&lt;=8,0,IF(L446&lt;=16,137.7,IF(L446&lt;=24,108,IF(L446&lt;=32,80.1,IF(L446&lt;=36,52.2,0)))))-IF(L446&lt;=8,0,IF(L446&lt;=16,(L446-9)*2.754,IF(L446&lt;=24,(L446-17)* 2.754,IF(L446&lt;=32,(L446-25)* 2.754,IF(L446&lt;=36,(L446-33)*2.754,0))))),0)+IF(F446="PČ",IF(L446=1,449,IF(L446=2,314.6,IF(L446=3,238,IF(L446=4,172,IF(L446=5,159,IF(L446=6,145,IF(L446=7,132,IF(L446=8,119,0))))))))+IF(L446&lt;=8,0,IF(L446&lt;=16,88,IF(L446&lt;=24,55,IF(L446&lt;=32,22,0))))-IF(L446&lt;=8,0,IF(L446&lt;=16,(L446-9)*2.245,IF(L446&lt;=24,(L446-17)*2.245,IF(L446&lt;=32,(L446-25)*2.245,0)))),0)+IF(F446="PČneol",IF(L446=1,85,IF(L446=2,64.61,IF(L446=3,50.76,IF(L446=4,16.25,IF(L446=5,15,IF(L446=6,13.75,IF(L446=7,12.5,IF(L446=8,11.25,0))))))))+IF(L446&lt;=8,0,IF(L446&lt;=16,9,0))-IF(L446&lt;=8,0,IF(L446&lt;=16,(L446-9)*0.425,0)),0)+IF(F446="PŽ",IF(L446=1,85,IF(L446=2,59.5,IF(L446=3,45,IF(L446=4,32.5,IF(L446=5,30,IF(L446=6,27.5,IF(L446=7,25,IF(L446=8,22.5,0))))))))+IF(L446&lt;=8,0,IF(L446&lt;=16,19,IF(L446&lt;=24,13,IF(L446&lt;=32,8,0))))-IF(L446&lt;=8,0,IF(L446&lt;=16,(L446-9)*0.425,IF(L446&lt;=24,(L446-17)*0.425,IF(L446&lt;=32,(L446-25)*0.425,0)))),0)+IF(F446="EČ",IF(L446=1,204,IF(L446=2,156.24,IF(L446=3,123.84,IF(L446=4,72,IF(L446=5,66,IF(L446=6,60,IF(L446=7,54,IF(L446=8,48,0))))))))+IF(L446&lt;=8,0,IF(L446&lt;=16,40,IF(L446&lt;=24,25,0)))-IF(L446&lt;=8,0,IF(L446&lt;=16,(L446-9)*1.02,IF(L446&lt;=24,(L446-17)*1.02,0))),0)+IF(F446="EČneol",IF(L446=1,68,IF(L446=2,51.69,IF(L446=3,40.61,IF(L446=4,13,IF(L446=5,12,IF(L446=6,11,IF(L446=7,10,IF(L446=8,9,0)))))))))+IF(F446="EŽ",IF(L446=1,68,IF(L446=2,47.6,IF(L446=3,36,IF(L446=4,18,IF(L446=5,16.5,IF(L446=6,15,IF(L446=7,13.5,IF(L446=8,12,0))))))))+IF(L446&lt;=8,0,IF(L446&lt;=16,10,IF(L446&lt;=24,6,0)))-IF(L446&lt;=8,0,IF(L446&lt;=16,(L446-9)*0.34,IF(L446&lt;=24,(L446-17)*0.34,0))),0)+IF(F446="PT",IF(L446=1,68,IF(L446=2,52.08,IF(L446=3,41.28,IF(L446=4,24,IF(L446=5,22,IF(L446=6,20,IF(L446=7,18,IF(L446=8,16,0))))))))+IF(L446&lt;=8,0,IF(L446&lt;=16,13,IF(L446&lt;=24,9,IF(L446&lt;=32,4,0))))-IF(L446&lt;=8,0,IF(L446&lt;=16,(L446-9)*0.34,IF(L446&lt;=24,(L446-17)*0.34,IF(L446&lt;=32,(L446-25)*0.34,0)))),0)+IF(F446="JOŽ",IF(L446=1,85,IF(L446=2,59.5,IF(L446=3,45,IF(L446=4,32.5,IF(L446=5,30,IF(L446=6,27.5,IF(L446=7,25,IF(L446=8,22.5,0))))))))+IF(L446&lt;=8,0,IF(L446&lt;=16,19,IF(L446&lt;=24,13,0)))-IF(L446&lt;=8,0,IF(L446&lt;=16,(L446-9)*0.425,IF(L446&lt;=24,(L446-17)*0.425,0))),0)+IF(F446="JPČ",IF(L446=1,68,IF(L446=2,47.6,IF(L446=3,36,IF(L446=4,26,IF(L446=5,24,IF(L446=6,22,IF(L446=7,20,IF(L446=8,18,0))))))))+IF(L446&lt;=8,0,IF(L446&lt;=16,13,IF(L446&lt;=24,9,0)))-IF(L446&lt;=8,0,IF(L446&lt;=16,(L446-9)*0.34,IF(L446&lt;=24,(L446-17)*0.34,0))),0)+IF(F446="JEČ",IF(L446=1,34,IF(L446=2,26.04,IF(L446=3,20.6,IF(L446=4,12,IF(L446=5,11,IF(L446=6,10,IF(L446=7,9,IF(L446=8,8,0))))))))+IF(L446&lt;=8,0,IF(L446&lt;=16,6,0))-IF(L446&lt;=8,0,IF(L446&lt;=16,(L446-9)*0.17,0)),0)+IF(F446="JEOF",IF(L446=1,34,IF(L446=2,26.04,IF(L446=3,20.6,IF(L446=4,12,IF(L446=5,11,IF(L446=6,10,IF(L446=7,9,IF(L446=8,8,0))))))))+IF(L446&lt;=8,0,IF(L446&lt;=16,6,0))-IF(L446&lt;=8,0,IF(L446&lt;=16,(L446-9)*0.17,0)),0)+IF(F446="JnPČ",IF(L446=1,51,IF(L446=2,35.7,IF(L446=3,27,IF(L446=4,19.5,IF(L446=5,18,IF(L446=6,16.5,IF(L446=7,15,IF(L446=8,13.5,0))))))))+IF(L446&lt;=8,0,IF(L446&lt;=16,10,0))-IF(L446&lt;=8,0,IF(L446&lt;=16,(L446-9)*0.255,0)),0)+IF(F446="JnEČ",IF(L446=1,25.5,IF(L446=2,19.53,IF(L446=3,15.48,IF(L446=4,9,IF(L446=5,8.25,IF(L446=6,7.5,IF(L446=7,6.75,IF(L446=8,6,0))))))))+IF(L446&lt;=8,0,IF(L446&lt;=16,5,0))-IF(L446&lt;=8,0,IF(L446&lt;=16,(L446-9)*0.1275,0)),0)+IF(F446="JčPČ",IF(L446=1,21.25,IF(L446=2,14.5,IF(L446=3,11.5,IF(L446=4,7,IF(L446=5,6.5,IF(L446=6,6,IF(L446=7,5.5,IF(L446=8,5,0))))))))+IF(L446&lt;=8,0,IF(L446&lt;=16,4,0))-IF(L446&lt;=8,0,IF(L446&lt;=16,(L446-9)*0.10625,0)),0)+IF(F446="JčEČ",IF(L446=1,17,IF(L446=2,13.02,IF(L446=3,10.32,IF(L446=4,6,IF(L446=5,5.5,IF(L446=6,5,IF(L446=7,4.5,IF(L446=8,4,0))))))))+IF(L446&lt;=8,0,IF(L446&lt;=16,3,0))-IF(L446&lt;=8,0,IF(L446&lt;=16,(L446-9)*0.085,0)),0)+IF(F446="NEAK",IF(L446=1,11.48,IF(L446=2,8.79,IF(L446=3,6.97,IF(L446=4,4.05,IF(L446=5,3.71,IF(L446=6,3.38,IF(L446=7,3.04,IF(L446=8,2.7,0))))))))+IF(L446&lt;=8,0,IF(L446&lt;=16,2,IF(L446&lt;=24,1.3,0)))-IF(L446&lt;=8,0,IF(L446&lt;=16,(L446-9)*0.0574,IF(L446&lt;=24,(L446-17)*0.0574,0))),0))*IF(L446&lt;0,1,IF(OR(F446="PČ",F446="PŽ",F446="PT"),IF(J446&lt;32,J446/32,1),1))* IF(L446&lt;0,1,IF(OR(F446="EČ",F446="EŽ",F446="JOŽ",F446="JPČ",F446="NEAK"),IF(J446&lt;24,J446/24,1),1))*IF(L446&lt;0,1,IF(OR(F446="PČneol",F446="JEČ",F446="JEOF",F446="JnPČ",F446="JnEČ",F446="JčPČ",F446="JčEČ"),IF(J446&lt;16,J446/16,1),1))*IF(L446&lt;0,1,IF(F446="EČneol",IF(J446&lt;8,J446/8,1),1))</f>
        <v>0</v>
      </c>
      <c r="O446" s="9">
        <f t="shared" ref="O446:O455" si="150">IF(F446="OŽ",N446,IF(H446="Ne",IF(J446*0.3&lt;J446-L446,N446,0),IF(J446*0.1&lt;J446-L446,N446,0)))</f>
        <v>0</v>
      </c>
      <c r="P446" s="4">
        <f t="shared" ref="P446" si="151">IF(O446=0,0,IF(F446="OŽ",IF(L446&gt;35,0,IF(J446&gt;35,(36-L446)*1.836,((36-L446)-(36-J446))*1.836)),0)+IF(F446="PČ",IF(L446&gt;31,0,IF(J446&gt;31,(32-L446)*1.347,((32-L446)-(32-J446))*1.347)),0)+ IF(F446="PČneol",IF(L446&gt;15,0,IF(J446&gt;15,(16-L446)*0.255,((16-L446)-(16-J446))*0.255)),0)+IF(F446="PŽ",IF(L446&gt;31,0,IF(J446&gt;31,(32-L446)*0.255,((32-L446)-(32-J446))*0.255)),0)+IF(F446="EČ",IF(L446&gt;23,0,IF(J446&gt;23,(24-L446)*0.612,((24-L446)-(24-J446))*0.612)),0)+IF(F446="EČneol",IF(L446&gt;7,0,IF(J446&gt;7,(8-L446)*0.204,((8-L446)-(8-J446))*0.204)),0)+IF(F446="EŽ",IF(L446&gt;23,0,IF(J446&gt;23,(24-L446)*0.204,((24-L446)-(24-J446))*0.204)),0)+IF(F446="PT",IF(L446&gt;31,0,IF(J446&gt;31,(32-L446)*0.204,((32-L446)-(32-J446))*0.204)),0)+IF(F446="JOŽ",IF(L446&gt;23,0,IF(J446&gt;23,(24-L446)*0.255,((24-L446)-(24-J446))*0.255)),0)+IF(F446="JPČ",IF(L446&gt;23,0,IF(J446&gt;23,(24-L446)*0.204,((24-L446)-(24-J446))*0.204)),0)+IF(F446="JEČ",IF(L446&gt;15,0,IF(J446&gt;15,(16-L446)*0.102,((16-L446)-(16-J446))*0.102)),0)+IF(F446="JEOF",IF(L446&gt;15,0,IF(J446&gt;15,(16-L446)*0.102,((16-L446)-(16-J446))*0.102)),0)+IF(F446="JnPČ",IF(L446&gt;15,0,IF(J446&gt;15,(16-L446)*0.153,((16-L446)-(16-J446))*0.153)),0)+IF(F446="JnEČ",IF(L446&gt;15,0,IF(J446&gt;15,(16-L446)*0.0765,((16-L446)-(16-J446))*0.0765)),0)+IF(F446="JčPČ",IF(L446&gt;15,0,IF(J446&gt;15,(16-L446)*0.06375,((16-L446)-(16-J446))*0.06375)),0)+IF(F446="JčEČ",IF(L446&gt;15,0,IF(J446&gt;15,(16-L446)*0.051,((16-L446)-(16-J446))*0.051)),0)+IF(F446="NEAK",IF(L446&gt;23,0,IF(J446&gt;23,(24-L446)*0.03444,((24-L446)-(24-J446))*0.03444)),0))</f>
        <v>0</v>
      </c>
      <c r="Q446" s="11">
        <f t="shared" ref="Q446" si="152">IF(ISERROR(P446*100/N446),0,(P446*100/N446))</f>
        <v>0</v>
      </c>
      <c r="R446" s="10">
        <f t="shared" ref="R446:R455" si="153">IF(Q446&lt;=30,O446+P446,O446+O446*0.3)*IF(G446=1,0.4,IF(G446=2,0.75,IF(G446="1 (kas 4 m. 1 k. nerengiamos)",0.52,1)))*IF(D446="olimpinė",1,IF(M446="Ne",0.5,1))*IF(OR(A$5="Lietuvos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federacija"),IF(OR(J446&lt;8,K446&lt;16),0,1),1)*E446*IF(I446&lt;=1,1,1/I446)*IF(OR(A$5="Lietuvos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7" spans="1:18">
      <c r="A447" s="62">
        <v>2</v>
      </c>
      <c r="B447" s="62"/>
      <c r="C447" s="1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3">
        <f t="shared" si="149"/>
        <v>0</v>
      </c>
      <c r="O447" s="9">
        <f t="shared" si="150"/>
        <v>0</v>
      </c>
      <c r="P447" s="4">
        <f t="shared" ref="P447:P455" si="154">IF(O447=0,0,IF(F447="OŽ",IF(L447&gt;35,0,IF(J447&gt;35,(36-L447)*1.836,((36-L447)-(36-J447))*1.836)),0)+IF(F447="PČ",IF(L447&gt;31,0,IF(J447&gt;31,(32-L447)*1.347,((32-L447)-(32-J447))*1.347)),0)+ IF(F447="PČneol",IF(L447&gt;15,0,IF(J447&gt;15,(16-L447)*0.255,((16-L447)-(16-J447))*0.255)),0)+IF(F447="PŽ",IF(L447&gt;31,0,IF(J447&gt;31,(32-L447)*0.255,((32-L447)-(32-J447))*0.255)),0)+IF(F447="EČ",IF(L447&gt;23,0,IF(J447&gt;23,(24-L447)*0.612,((24-L447)-(24-J447))*0.612)),0)+IF(F447="EČneol",IF(L447&gt;7,0,IF(J447&gt;7,(8-L447)*0.204,((8-L447)-(8-J447))*0.204)),0)+IF(F447="EŽ",IF(L447&gt;23,0,IF(J447&gt;23,(24-L447)*0.204,((24-L447)-(24-J447))*0.204)),0)+IF(F447="PT",IF(L447&gt;31,0,IF(J447&gt;31,(32-L447)*0.204,((32-L447)-(32-J447))*0.204)),0)+IF(F447="JOŽ",IF(L447&gt;23,0,IF(J447&gt;23,(24-L447)*0.255,((24-L447)-(24-J447))*0.255)),0)+IF(F447="JPČ",IF(L447&gt;23,0,IF(J447&gt;23,(24-L447)*0.204,((24-L447)-(24-J447))*0.204)),0)+IF(F447="JEČ",IF(L447&gt;15,0,IF(J447&gt;15,(16-L447)*0.102,((16-L447)-(16-J447))*0.102)),0)+IF(F447="JEOF",IF(L447&gt;15,0,IF(J447&gt;15,(16-L447)*0.102,((16-L447)-(16-J447))*0.102)),0)+IF(F447="JnPČ",IF(L447&gt;15,0,IF(J447&gt;15,(16-L447)*0.153,((16-L447)-(16-J447))*0.153)),0)+IF(F447="JnEČ",IF(L447&gt;15,0,IF(J447&gt;15,(16-L447)*0.0765,((16-L447)-(16-J447))*0.0765)),0)+IF(F447="JčPČ",IF(L447&gt;15,0,IF(J447&gt;15,(16-L447)*0.06375,((16-L447)-(16-J447))*0.06375)),0)+IF(F447="JčEČ",IF(L447&gt;15,0,IF(J447&gt;15,(16-L447)*0.051,((16-L447)-(16-J447))*0.051)),0)+IF(F447="NEAK",IF(L447&gt;23,0,IF(J447&gt;23,(24-L447)*0.03444,((24-L447)-(24-J447))*0.03444)),0))</f>
        <v>0</v>
      </c>
      <c r="Q447" s="11">
        <f t="shared" ref="Q447:Q455" si="155">IF(ISERROR(P447*100/N447),0,(P447*100/N447))</f>
        <v>0</v>
      </c>
      <c r="R447" s="10">
        <f t="shared" si="153"/>
        <v>0</v>
      </c>
    </row>
    <row r="448" spans="1:18">
      <c r="A448" s="62">
        <v>3</v>
      </c>
      <c r="B448" s="62"/>
      <c r="C448" s="1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3">
        <f t="shared" si="149"/>
        <v>0</v>
      </c>
      <c r="O448" s="9">
        <f t="shared" si="150"/>
        <v>0</v>
      </c>
      <c r="P448" s="4">
        <f t="shared" si="154"/>
        <v>0</v>
      </c>
      <c r="Q448" s="11">
        <f t="shared" si="155"/>
        <v>0</v>
      </c>
      <c r="R448" s="10">
        <f t="shared" si="153"/>
        <v>0</v>
      </c>
    </row>
    <row r="449" spans="1:18">
      <c r="A449" s="62">
        <v>4</v>
      </c>
      <c r="B449" s="62"/>
      <c r="C449" s="1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3">
        <f t="shared" si="149"/>
        <v>0</v>
      </c>
      <c r="O449" s="9">
        <f t="shared" si="150"/>
        <v>0</v>
      </c>
      <c r="P449" s="4">
        <f t="shared" si="154"/>
        <v>0</v>
      </c>
      <c r="Q449" s="11">
        <f t="shared" si="155"/>
        <v>0</v>
      </c>
      <c r="R449" s="10">
        <f t="shared" si="153"/>
        <v>0</v>
      </c>
    </row>
    <row r="450" spans="1:18">
      <c r="A450" s="62">
        <v>5</v>
      </c>
      <c r="B450" s="62"/>
      <c r="C450" s="1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3">
        <f t="shared" si="149"/>
        <v>0</v>
      </c>
      <c r="O450" s="9">
        <f t="shared" si="150"/>
        <v>0</v>
      </c>
      <c r="P450" s="4">
        <f t="shared" si="154"/>
        <v>0</v>
      </c>
      <c r="Q450" s="11">
        <f t="shared" si="155"/>
        <v>0</v>
      </c>
      <c r="R450" s="10">
        <f t="shared" si="153"/>
        <v>0</v>
      </c>
    </row>
    <row r="451" spans="1:18">
      <c r="A451" s="62">
        <v>6</v>
      </c>
      <c r="B451" s="62"/>
      <c r="C451" s="1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3">
        <f t="shared" si="149"/>
        <v>0</v>
      </c>
      <c r="O451" s="9">
        <f t="shared" si="150"/>
        <v>0</v>
      </c>
      <c r="P451" s="4">
        <f t="shared" si="154"/>
        <v>0</v>
      </c>
      <c r="Q451" s="11">
        <f t="shared" si="155"/>
        <v>0</v>
      </c>
      <c r="R451" s="10">
        <f t="shared" si="153"/>
        <v>0</v>
      </c>
    </row>
    <row r="452" spans="1:18">
      <c r="A452" s="62">
        <v>7</v>
      </c>
      <c r="B452" s="62"/>
      <c r="C452" s="1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3">
        <f t="shared" si="149"/>
        <v>0</v>
      </c>
      <c r="O452" s="9">
        <f t="shared" si="150"/>
        <v>0</v>
      </c>
      <c r="P452" s="4">
        <f t="shared" si="154"/>
        <v>0</v>
      </c>
      <c r="Q452" s="11">
        <f t="shared" si="155"/>
        <v>0</v>
      </c>
      <c r="R452" s="10">
        <f t="shared" si="153"/>
        <v>0</v>
      </c>
    </row>
    <row r="453" spans="1:18">
      <c r="A453" s="62">
        <v>8</v>
      </c>
      <c r="B453" s="62"/>
      <c r="C453" s="1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3">
        <f t="shared" si="149"/>
        <v>0</v>
      </c>
      <c r="O453" s="9">
        <f t="shared" si="150"/>
        <v>0</v>
      </c>
      <c r="P453" s="4">
        <f t="shared" si="154"/>
        <v>0</v>
      </c>
      <c r="Q453" s="11">
        <f t="shared" si="155"/>
        <v>0</v>
      </c>
      <c r="R453" s="10">
        <f t="shared" si="153"/>
        <v>0</v>
      </c>
    </row>
    <row r="454" spans="1:18">
      <c r="A454" s="62">
        <v>9</v>
      </c>
      <c r="B454" s="62"/>
      <c r="C454" s="1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3">
        <f t="shared" si="149"/>
        <v>0</v>
      </c>
      <c r="O454" s="9">
        <f t="shared" si="150"/>
        <v>0</v>
      </c>
      <c r="P454" s="4">
        <f t="shared" si="154"/>
        <v>0</v>
      </c>
      <c r="Q454" s="11">
        <f t="shared" si="155"/>
        <v>0</v>
      </c>
      <c r="R454" s="10">
        <f t="shared" si="153"/>
        <v>0</v>
      </c>
    </row>
    <row r="455" spans="1:18">
      <c r="A455" s="62">
        <v>10</v>
      </c>
      <c r="B455" s="62"/>
      <c r="C455" s="1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3">
        <f t="shared" si="149"/>
        <v>0</v>
      </c>
      <c r="O455" s="9">
        <f t="shared" si="150"/>
        <v>0</v>
      </c>
      <c r="P455" s="4">
        <f t="shared" si="154"/>
        <v>0</v>
      </c>
      <c r="Q455" s="11">
        <f t="shared" si="155"/>
        <v>0</v>
      </c>
      <c r="R455" s="10">
        <f t="shared" si="153"/>
        <v>0</v>
      </c>
    </row>
    <row r="456" spans="1:18">
      <c r="A456" s="79" t="s">
        <v>35</v>
      </c>
      <c r="B456" s="80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1"/>
      <c r="R456" s="10">
        <f>SUM(R446:R455)</f>
        <v>0</v>
      </c>
    </row>
    <row r="457" spans="1:18" ht="15.75">
      <c r="A457" s="24" t="s">
        <v>36</v>
      </c>
      <c r="B457" s="2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6"/>
    </row>
    <row r="458" spans="1:18">
      <c r="A458" s="49" t="s">
        <v>44</v>
      </c>
      <c r="B458" s="49"/>
      <c r="C458" s="49"/>
      <c r="D458" s="49"/>
      <c r="E458" s="49"/>
      <c r="F458" s="49"/>
      <c r="G458" s="49"/>
      <c r="H458" s="49"/>
      <c r="I458" s="49"/>
      <c r="J458" s="15"/>
      <c r="K458" s="15"/>
      <c r="L458" s="15"/>
      <c r="M458" s="15"/>
      <c r="N458" s="15"/>
      <c r="O458" s="15"/>
      <c r="P458" s="15"/>
      <c r="Q458" s="15"/>
      <c r="R458" s="16"/>
    </row>
    <row r="459" spans="1:18" s="8" customFormat="1">
      <c r="A459" s="49"/>
      <c r="B459" s="49"/>
      <c r="C459" s="49"/>
      <c r="D459" s="49"/>
      <c r="E459" s="49"/>
      <c r="F459" s="49"/>
      <c r="G459" s="49"/>
      <c r="H459" s="49"/>
      <c r="I459" s="49"/>
      <c r="J459" s="15"/>
      <c r="K459" s="15"/>
      <c r="L459" s="15"/>
      <c r="M459" s="15"/>
      <c r="N459" s="15"/>
      <c r="O459" s="15"/>
      <c r="P459" s="15"/>
      <c r="Q459" s="15"/>
      <c r="R459" s="16"/>
    </row>
    <row r="460" spans="1:18">
      <c r="A460" s="75" t="s">
        <v>92</v>
      </c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58"/>
      <c r="R460" s="8"/>
    </row>
    <row r="461" spans="1:18" ht="18">
      <c r="A461" s="77" t="s">
        <v>27</v>
      </c>
      <c r="B461" s="78"/>
      <c r="C461" s="78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8"/>
      <c r="R461" s="8"/>
    </row>
    <row r="462" spans="1:18">
      <c r="A462" s="75" t="s">
        <v>61</v>
      </c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58"/>
      <c r="R462" s="8"/>
    </row>
    <row r="463" spans="1:18">
      <c r="A463" s="62">
        <v>1</v>
      </c>
      <c r="B463" s="62"/>
      <c r="C463" s="1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3">
        <f t="shared" ref="N463:N472" si="156">(IF(F463="OŽ",IF(L463=1,550.8,IF(L463=2,426.38,IF(L463=3,342.14,IF(L463=4,181.44,IF(L463=5,168.48,IF(L463=6,155.52,IF(L463=7,148.5,IF(L463=8,144,0))))))))+IF(L463&lt;=8,0,IF(L463&lt;=16,137.7,IF(L463&lt;=24,108,IF(L463&lt;=32,80.1,IF(L463&lt;=36,52.2,0)))))-IF(L463&lt;=8,0,IF(L463&lt;=16,(L463-9)*2.754,IF(L463&lt;=24,(L463-17)* 2.754,IF(L463&lt;=32,(L463-25)* 2.754,IF(L463&lt;=36,(L463-33)*2.754,0))))),0)+IF(F463="PČ",IF(L463=1,449,IF(L463=2,314.6,IF(L463=3,238,IF(L463=4,172,IF(L463=5,159,IF(L463=6,145,IF(L463=7,132,IF(L463=8,119,0))))))))+IF(L463&lt;=8,0,IF(L463&lt;=16,88,IF(L463&lt;=24,55,IF(L463&lt;=32,22,0))))-IF(L463&lt;=8,0,IF(L463&lt;=16,(L463-9)*2.245,IF(L463&lt;=24,(L463-17)*2.245,IF(L463&lt;=32,(L463-25)*2.245,0)))),0)+IF(F463="PČneol",IF(L463=1,85,IF(L463=2,64.61,IF(L463=3,50.76,IF(L463=4,16.25,IF(L463=5,15,IF(L463=6,13.75,IF(L463=7,12.5,IF(L463=8,11.25,0))))))))+IF(L463&lt;=8,0,IF(L463&lt;=16,9,0))-IF(L463&lt;=8,0,IF(L463&lt;=16,(L463-9)*0.425,0)),0)+IF(F463="PŽ",IF(L463=1,85,IF(L463=2,59.5,IF(L463=3,45,IF(L463=4,32.5,IF(L463=5,30,IF(L463=6,27.5,IF(L463=7,25,IF(L463=8,22.5,0))))))))+IF(L463&lt;=8,0,IF(L463&lt;=16,19,IF(L463&lt;=24,13,IF(L463&lt;=32,8,0))))-IF(L463&lt;=8,0,IF(L463&lt;=16,(L463-9)*0.425,IF(L463&lt;=24,(L463-17)*0.425,IF(L463&lt;=32,(L463-25)*0.425,0)))),0)+IF(F463="EČ",IF(L463=1,204,IF(L463=2,156.24,IF(L463=3,123.84,IF(L463=4,72,IF(L463=5,66,IF(L463=6,60,IF(L463=7,54,IF(L463=8,48,0))))))))+IF(L463&lt;=8,0,IF(L463&lt;=16,40,IF(L463&lt;=24,25,0)))-IF(L463&lt;=8,0,IF(L463&lt;=16,(L463-9)*1.02,IF(L463&lt;=24,(L463-17)*1.02,0))),0)+IF(F463="EČneol",IF(L463=1,68,IF(L463=2,51.69,IF(L463=3,40.61,IF(L463=4,13,IF(L463=5,12,IF(L463=6,11,IF(L463=7,10,IF(L463=8,9,0)))))))))+IF(F463="EŽ",IF(L463=1,68,IF(L463=2,47.6,IF(L463=3,36,IF(L463=4,18,IF(L463=5,16.5,IF(L463=6,15,IF(L463=7,13.5,IF(L463=8,12,0))))))))+IF(L463&lt;=8,0,IF(L463&lt;=16,10,IF(L463&lt;=24,6,0)))-IF(L463&lt;=8,0,IF(L463&lt;=16,(L463-9)*0.34,IF(L463&lt;=24,(L463-17)*0.34,0))),0)+IF(F463="PT",IF(L463=1,68,IF(L463=2,52.08,IF(L463=3,41.28,IF(L463=4,24,IF(L463=5,22,IF(L463=6,20,IF(L463=7,18,IF(L463=8,16,0))))))))+IF(L463&lt;=8,0,IF(L463&lt;=16,13,IF(L463&lt;=24,9,IF(L463&lt;=32,4,0))))-IF(L463&lt;=8,0,IF(L463&lt;=16,(L463-9)*0.34,IF(L463&lt;=24,(L463-17)*0.34,IF(L463&lt;=32,(L463-25)*0.34,0)))),0)+IF(F463="JOŽ",IF(L463=1,85,IF(L463=2,59.5,IF(L463=3,45,IF(L463=4,32.5,IF(L463=5,30,IF(L463=6,27.5,IF(L463=7,25,IF(L463=8,22.5,0))))))))+IF(L463&lt;=8,0,IF(L463&lt;=16,19,IF(L463&lt;=24,13,0)))-IF(L463&lt;=8,0,IF(L463&lt;=16,(L463-9)*0.425,IF(L463&lt;=24,(L463-17)*0.425,0))),0)+IF(F463="JPČ",IF(L463=1,68,IF(L463=2,47.6,IF(L463=3,36,IF(L463=4,26,IF(L463=5,24,IF(L463=6,22,IF(L463=7,20,IF(L463=8,18,0))))))))+IF(L463&lt;=8,0,IF(L463&lt;=16,13,IF(L463&lt;=24,9,0)))-IF(L463&lt;=8,0,IF(L463&lt;=16,(L463-9)*0.34,IF(L463&lt;=24,(L463-17)*0.34,0))),0)+IF(F463="JEČ",IF(L463=1,34,IF(L463=2,26.04,IF(L463=3,20.6,IF(L463=4,12,IF(L463=5,11,IF(L463=6,10,IF(L463=7,9,IF(L463=8,8,0))))))))+IF(L463&lt;=8,0,IF(L463&lt;=16,6,0))-IF(L463&lt;=8,0,IF(L463&lt;=16,(L463-9)*0.17,0)),0)+IF(F463="JEOF",IF(L463=1,34,IF(L463=2,26.04,IF(L463=3,20.6,IF(L463=4,12,IF(L463=5,11,IF(L463=6,10,IF(L463=7,9,IF(L463=8,8,0))))))))+IF(L463&lt;=8,0,IF(L463&lt;=16,6,0))-IF(L463&lt;=8,0,IF(L463&lt;=16,(L463-9)*0.17,0)),0)+IF(F463="JnPČ",IF(L463=1,51,IF(L463=2,35.7,IF(L463=3,27,IF(L463=4,19.5,IF(L463=5,18,IF(L463=6,16.5,IF(L463=7,15,IF(L463=8,13.5,0))))))))+IF(L463&lt;=8,0,IF(L463&lt;=16,10,0))-IF(L463&lt;=8,0,IF(L463&lt;=16,(L463-9)*0.255,0)),0)+IF(F463="JnEČ",IF(L463=1,25.5,IF(L463=2,19.53,IF(L463=3,15.48,IF(L463=4,9,IF(L463=5,8.25,IF(L463=6,7.5,IF(L463=7,6.75,IF(L463=8,6,0))))))))+IF(L463&lt;=8,0,IF(L463&lt;=16,5,0))-IF(L463&lt;=8,0,IF(L463&lt;=16,(L463-9)*0.1275,0)),0)+IF(F463="JčPČ",IF(L463=1,21.25,IF(L463=2,14.5,IF(L463=3,11.5,IF(L463=4,7,IF(L463=5,6.5,IF(L463=6,6,IF(L463=7,5.5,IF(L463=8,5,0))))))))+IF(L463&lt;=8,0,IF(L463&lt;=16,4,0))-IF(L463&lt;=8,0,IF(L463&lt;=16,(L463-9)*0.10625,0)),0)+IF(F463="JčEČ",IF(L463=1,17,IF(L463=2,13.02,IF(L463=3,10.32,IF(L463=4,6,IF(L463=5,5.5,IF(L463=6,5,IF(L463=7,4.5,IF(L463=8,4,0))))))))+IF(L463&lt;=8,0,IF(L463&lt;=16,3,0))-IF(L463&lt;=8,0,IF(L463&lt;=16,(L463-9)*0.085,0)),0)+IF(F463="NEAK",IF(L463=1,11.48,IF(L463=2,8.79,IF(L463=3,6.97,IF(L463=4,4.05,IF(L463=5,3.71,IF(L463=6,3.38,IF(L463=7,3.04,IF(L463=8,2.7,0))))))))+IF(L463&lt;=8,0,IF(L463&lt;=16,2,IF(L463&lt;=24,1.3,0)))-IF(L463&lt;=8,0,IF(L463&lt;=16,(L463-9)*0.0574,IF(L463&lt;=24,(L463-17)*0.0574,0))),0))*IF(L463&lt;0,1,IF(OR(F463="PČ",F463="PŽ",F463="PT"),IF(J463&lt;32,J463/32,1),1))* IF(L463&lt;0,1,IF(OR(F463="EČ",F463="EŽ",F463="JOŽ",F463="JPČ",F463="NEAK"),IF(J463&lt;24,J463/24,1),1))*IF(L463&lt;0,1,IF(OR(F463="PČneol",F463="JEČ",F463="JEOF",F463="JnPČ",F463="JnEČ",F463="JčPČ",F463="JčEČ"),IF(J463&lt;16,J463/16,1),1))*IF(L463&lt;0,1,IF(F463="EČneol",IF(J463&lt;8,J463/8,1),1))</f>
        <v>0</v>
      </c>
      <c r="O463" s="9">
        <f t="shared" ref="O463:O472" si="157">IF(F463="OŽ",N463,IF(H463="Ne",IF(J463*0.3&lt;J463-L463,N463,0),IF(J463*0.1&lt;J463-L463,N463,0)))</f>
        <v>0</v>
      </c>
      <c r="P463" s="4">
        <f t="shared" ref="P463" si="158">IF(O463=0,0,IF(F463="OŽ",IF(L463&gt;35,0,IF(J463&gt;35,(36-L463)*1.836,((36-L463)-(36-J463))*1.836)),0)+IF(F463="PČ",IF(L463&gt;31,0,IF(J463&gt;31,(32-L463)*1.347,((32-L463)-(32-J463))*1.347)),0)+ IF(F463="PČneol",IF(L463&gt;15,0,IF(J463&gt;15,(16-L463)*0.255,((16-L463)-(16-J463))*0.255)),0)+IF(F463="PŽ",IF(L463&gt;31,0,IF(J463&gt;31,(32-L463)*0.255,((32-L463)-(32-J463))*0.255)),0)+IF(F463="EČ",IF(L463&gt;23,0,IF(J463&gt;23,(24-L463)*0.612,((24-L463)-(24-J463))*0.612)),0)+IF(F463="EČneol",IF(L463&gt;7,0,IF(J463&gt;7,(8-L463)*0.204,((8-L463)-(8-J463))*0.204)),0)+IF(F463="EŽ",IF(L463&gt;23,0,IF(J463&gt;23,(24-L463)*0.204,((24-L463)-(24-J463))*0.204)),0)+IF(F463="PT",IF(L463&gt;31,0,IF(J463&gt;31,(32-L463)*0.204,((32-L463)-(32-J463))*0.204)),0)+IF(F463="JOŽ",IF(L463&gt;23,0,IF(J463&gt;23,(24-L463)*0.255,((24-L463)-(24-J463))*0.255)),0)+IF(F463="JPČ",IF(L463&gt;23,0,IF(J463&gt;23,(24-L463)*0.204,((24-L463)-(24-J463))*0.204)),0)+IF(F463="JEČ",IF(L463&gt;15,0,IF(J463&gt;15,(16-L463)*0.102,((16-L463)-(16-J463))*0.102)),0)+IF(F463="JEOF",IF(L463&gt;15,0,IF(J463&gt;15,(16-L463)*0.102,((16-L463)-(16-J463))*0.102)),0)+IF(F463="JnPČ",IF(L463&gt;15,0,IF(J463&gt;15,(16-L463)*0.153,((16-L463)-(16-J463))*0.153)),0)+IF(F463="JnEČ",IF(L463&gt;15,0,IF(J463&gt;15,(16-L463)*0.0765,((16-L463)-(16-J463))*0.0765)),0)+IF(F463="JčPČ",IF(L463&gt;15,0,IF(J463&gt;15,(16-L463)*0.06375,((16-L463)-(16-J463))*0.06375)),0)+IF(F463="JčEČ",IF(L463&gt;15,0,IF(J463&gt;15,(16-L463)*0.051,((16-L463)-(16-J463))*0.051)),0)+IF(F463="NEAK",IF(L463&gt;23,0,IF(J463&gt;23,(24-L463)*0.03444,((24-L463)-(24-J463))*0.03444)),0))</f>
        <v>0</v>
      </c>
      <c r="Q463" s="11">
        <f t="shared" ref="Q463" si="159">IF(ISERROR(P463*100/N463),0,(P463*100/N463))</f>
        <v>0</v>
      </c>
      <c r="R463" s="10">
        <f t="shared" ref="R463:R472" si="160">IF(Q463&lt;=30,O463+P463,O463+O463*0.3)*IF(G463=1,0.4,IF(G463=2,0.75,IF(G463="1 (kas 4 m. 1 k. nerengiamos)",0.52,1)))*IF(D463="olimpinė",1,IF(M463="Ne",0.5,1))*IF(OR(A$5="Lietuvos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federacija"),IF(OR(J463&lt;8,K463&lt;16),0,1),1)*E463*IF(I463&lt;=1,1,1/I463)*IF(OR(A$5="Lietuvos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64" spans="1:18">
      <c r="A464" s="62">
        <v>2</v>
      </c>
      <c r="B464" s="62"/>
      <c r="C464" s="1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3">
        <f t="shared" si="156"/>
        <v>0</v>
      </c>
      <c r="O464" s="9">
        <f t="shared" si="157"/>
        <v>0</v>
      </c>
      <c r="P464" s="4">
        <f t="shared" ref="P464:P472" si="161">IF(O464=0,0,IF(F464="OŽ",IF(L464&gt;35,0,IF(J464&gt;35,(36-L464)*1.836,((36-L464)-(36-J464))*1.836)),0)+IF(F464="PČ",IF(L464&gt;31,0,IF(J464&gt;31,(32-L464)*1.347,((32-L464)-(32-J464))*1.347)),0)+ IF(F464="PČneol",IF(L464&gt;15,0,IF(J464&gt;15,(16-L464)*0.255,((16-L464)-(16-J464))*0.255)),0)+IF(F464="PŽ",IF(L464&gt;31,0,IF(J464&gt;31,(32-L464)*0.255,((32-L464)-(32-J464))*0.255)),0)+IF(F464="EČ",IF(L464&gt;23,0,IF(J464&gt;23,(24-L464)*0.612,((24-L464)-(24-J464))*0.612)),0)+IF(F464="EČneol",IF(L464&gt;7,0,IF(J464&gt;7,(8-L464)*0.204,((8-L464)-(8-J464))*0.204)),0)+IF(F464="EŽ",IF(L464&gt;23,0,IF(J464&gt;23,(24-L464)*0.204,((24-L464)-(24-J464))*0.204)),0)+IF(F464="PT",IF(L464&gt;31,0,IF(J464&gt;31,(32-L464)*0.204,((32-L464)-(32-J464))*0.204)),0)+IF(F464="JOŽ",IF(L464&gt;23,0,IF(J464&gt;23,(24-L464)*0.255,((24-L464)-(24-J464))*0.255)),0)+IF(F464="JPČ",IF(L464&gt;23,0,IF(J464&gt;23,(24-L464)*0.204,((24-L464)-(24-J464))*0.204)),0)+IF(F464="JEČ",IF(L464&gt;15,0,IF(J464&gt;15,(16-L464)*0.102,((16-L464)-(16-J464))*0.102)),0)+IF(F464="JEOF",IF(L464&gt;15,0,IF(J464&gt;15,(16-L464)*0.102,((16-L464)-(16-J464))*0.102)),0)+IF(F464="JnPČ",IF(L464&gt;15,0,IF(J464&gt;15,(16-L464)*0.153,((16-L464)-(16-J464))*0.153)),0)+IF(F464="JnEČ",IF(L464&gt;15,0,IF(J464&gt;15,(16-L464)*0.0765,((16-L464)-(16-J464))*0.0765)),0)+IF(F464="JčPČ",IF(L464&gt;15,0,IF(J464&gt;15,(16-L464)*0.06375,((16-L464)-(16-J464))*0.06375)),0)+IF(F464="JčEČ",IF(L464&gt;15,0,IF(J464&gt;15,(16-L464)*0.051,((16-L464)-(16-J464))*0.051)),0)+IF(F464="NEAK",IF(L464&gt;23,0,IF(J464&gt;23,(24-L464)*0.03444,((24-L464)-(24-J464))*0.03444)),0))</f>
        <v>0</v>
      </c>
      <c r="Q464" s="11">
        <f t="shared" ref="Q464:Q472" si="162">IF(ISERROR(P464*100/N464),0,(P464*100/N464))</f>
        <v>0</v>
      </c>
      <c r="R464" s="10">
        <f t="shared" si="160"/>
        <v>0</v>
      </c>
    </row>
    <row r="465" spans="1:18">
      <c r="A465" s="62">
        <v>3</v>
      </c>
      <c r="B465" s="62"/>
      <c r="C465" s="1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3">
        <f t="shared" si="156"/>
        <v>0</v>
      </c>
      <c r="O465" s="9">
        <f t="shared" si="157"/>
        <v>0</v>
      </c>
      <c r="P465" s="4">
        <f t="shared" si="161"/>
        <v>0</v>
      </c>
      <c r="Q465" s="11">
        <f t="shared" si="162"/>
        <v>0</v>
      </c>
      <c r="R465" s="10">
        <f t="shared" si="160"/>
        <v>0</v>
      </c>
    </row>
    <row r="466" spans="1:18">
      <c r="A466" s="62">
        <v>4</v>
      </c>
      <c r="B466" s="62"/>
      <c r="C466" s="1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3">
        <f t="shared" si="156"/>
        <v>0</v>
      </c>
      <c r="O466" s="9">
        <f t="shared" si="157"/>
        <v>0</v>
      </c>
      <c r="P466" s="4">
        <f t="shared" si="161"/>
        <v>0</v>
      </c>
      <c r="Q466" s="11">
        <f t="shared" si="162"/>
        <v>0</v>
      </c>
      <c r="R466" s="10">
        <f t="shared" si="160"/>
        <v>0</v>
      </c>
    </row>
    <row r="467" spans="1:18">
      <c r="A467" s="62">
        <v>5</v>
      </c>
      <c r="B467" s="62"/>
      <c r="C467" s="1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3">
        <f t="shared" si="156"/>
        <v>0</v>
      </c>
      <c r="O467" s="9">
        <f t="shared" si="157"/>
        <v>0</v>
      </c>
      <c r="P467" s="4">
        <f t="shared" si="161"/>
        <v>0</v>
      </c>
      <c r="Q467" s="11">
        <f t="shared" si="162"/>
        <v>0</v>
      </c>
      <c r="R467" s="10">
        <f t="shared" si="160"/>
        <v>0</v>
      </c>
    </row>
    <row r="468" spans="1:18">
      <c r="A468" s="62">
        <v>6</v>
      </c>
      <c r="B468" s="62"/>
      <c r="C468" s="1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3">
        <f t="shared" si="156"/>
        <v>0</v>
      </c>
      <c r="O468" s="9">
        <f t="shared" si="157"/>
        <v>0</v>
      </c>
      <c r="P468" s="4">
        <f t="shared" si="161"/>
        <v>0</v>
      </c>
      <c r="Q468" s="11">
        <f t="shared" si="162"/>
        <v>0</v>
      </c>
      <c r="R468" s="10">
        <f t="shared" si="160"/>
        <v>0</v>
      </c>
    </row>
    <row r="469" spans="1:18">
      <c r="A469" s="62">
        <v>7</v>
      </c>
      <c r="B469" s="62"/>
      <c r="C469" s="1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3">
        <f t="shared" si="156"/>
        <v>0</v>
      </c>
      <c r="O469" s="9">
        <f t="shared" si="157"/>
        <v>0</v>
      </c>
      <c r="P469" s="4">
        <f t="shared" si="161"/>
        <v>0</v>
      </c>
      <c r="Q469" s="11">
        <f t="shared" si="162"/>
        <v>0</v>
      </c>
      <c r="R469" s="10">
        <f t="shared" si="160"/>
        <v>0</v>
      </c>
    </row>
    <row r="470" spans="1:18">
      <c r="A470" s="62">
        <v>8</v>
      </c>
      <c r="B470" s="62"/>
      <c r="C470" s="1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3">
        <f t="shared" si="156"/>
        <v>0</v>
      </c>
      <c r="O470" s="9">
        <f t="shared" si="157"/>
        <v>0</v>
      </c>
      <c r="P470" s="4">
        <f t="shared" si="161"/>
        <v>0</v>
      </c>
      <c r="Q470" s="11">
        <f t="shared" si="162"/>
        <v>0</v>
      </c>
      <c r="R470" s="10">
        <f t="shared" si="160"/>
        <v>0</v>
      </c>
    </row>
    <row r="471" spans="1:18">
      <c r="A471" s="62">
        <v>9</v>
      </c>
      <c r="B471" s="62"/>
      <c r="C471" s="1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3">
        <f t="shared" si="156"/>
        <v>0</v>
      </c>
      <c r="O471" s="9">
        <f t="shared" si="157"/>
        <v>0</v>
      </c>
      <c r="P471" s="4">
        <f t="shared" si="161"/>
        <v>0</v>
      </c>
      <c r="Q471" s="11">
        <f t="shared" si="162"/>
        <v>0</v>
      </c>
      <c r="R471" s="10">
        <f t="shared" si="160"/>
        <v>0</v>
      </c>
    </row>
    <row r="472" spans="1:18">
      <c r="A472" s="62">
        <v>10</v>
      </c>
      <c r="B472" s="62"/>
      <c r="C472" s="1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3">
        <f t="shared" si="156"/>
        <v>0</v>
      </c>
      <c r="O472" s="9">
        <f t="shared" si="157"/>
        <v>0</v>
      </c>
      <c r="P472" s="4">
        <f t="shared" si="161"/>
        <v>0</v>
      </c>
      <c r="Q472" s="11">
        <f t="shared" si="162"/>
        <v>0</v>
      </c>
      <c r="R472" s="10">
        <f t="shared" si="160"/>
        <v>0</v>
      </c>
    </row>
    <row r="473" spans="1:18">
      <c r="A473" s="79" t="s">
        <v>35</v>
      </c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1"/>
      <c r="R473" s="10">
        <f>SUM(R463:R472)</f>
        <v>0</v>
      </c>
    </row>
    <row r="474" spans="1:18" ht="15.75">
      <c r="A474" s="24" t="s">
        <v>36</v>
      </c>
      <c r="B474" s="2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6"/>
    </row>
    <row r="475" spans="1:18">
      <c r="A475" s="49" t="s">
        <v>44</v>
      </c>
      <c r="B475" s="49"/>
      <c r="C475" s="49"/>
      <c r="D475" s="49"/>
      <c r="E475" s="49"/>
      <c r="F475" s="49"/>
      <c r="G475" s="49"/>
      <c r="H475" s="49"/>
      <c r="I475" s="49"/>
      <c r="J475" s="15"/>
      <c r="K475" s="15"/>
      <c r="L475" s="15"/>
      <c r="M475" s="15"/>
      <c r="N475" s="15"/>
      <c r="O475" s="15"/>
      <c r="P475" s="15"/>
      <c r="Q475" s="15"/>
      <c r="R475" s="16"/>
    </row>
    <row r="476" spans="1:18" s="8" customFormat="1">
      <c r="A476" s="49"/>
      <c r="B476" s="49"/>
      <c r="C476" s="49"/>
      <c r="D476" s="49"/>
      <c r="E476" s="49"/>
      <c r="F476" s="49"/>
      <c r="G476" s="49"/>
      <c r="H476" s="49"/>
      <c r="I476" s="49"/>
      <c r="J476" s="15"/>
      <c r="K476" s="15"/>
      <c r="L476" s="15"/>
      <c r="M476" s="15"/>
      <c r="N476" s="15"/>
      <c r="O476" s="15"/>
      <c r="P476" s="15"/>
      <c r="Q476" s="15"/>
      <c r="R476" s="16"/>
    </row>
    <row r="477" spans="1:18">
      <c r="A477" s="75" t="s">
        <v>92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58"/>
      <c r="R477" s="8"/>
    </row>
    <row r="478" spans="1:18" ht="18">
      <c r="A478" s="77" t="s">
        <v>27</v>
      </c>
      <c r="B478" s="78"/>
      <c r="C478" s="78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8"/>
      <c r="R478" s="8"/>
    </row>
    <row r="479" spans="1:18">
      <c r="A479" s="75" t="s">
        <v>61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58"/>
      <c r="R479" s="8"/>
    </row>
    <row r="480" spans="1:18">
      <c r="A480" s="62">
        <v>1</v>
      </c>
      <c r="B480" s="62"/>
      <c r="C480" s="1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3">
        <f t="shared" ref="N480:N489" si="163">(IF(F480="OŽ",IF(L480=1,550.8,IF(L480=2,426.38,IF(L480=3,342.14,IF(L480=4,181.44,IF(L480=5,168.48,IF(L480=6,155.52,IF(L480=7,148.5,IF(L480=8,144,0))))))))+IF(L480&lt;=8,0,IF(L480&lt;=16,137.7,IF(L480&lt;=24,108,IF(L480&lt;=32,80.1,IF(L480&lt;=36,52.2,0)))))-IF(L480&lt;=8,0,IF(L480&lt;=16,(L480-9)*2.754,IF(L480&lt;=24,(L480-17)* 2.754,IF(L480&lt;=32,(L480-25)* 2.754,IF(L480&lt;=36,(L480-33)*2.754,0))))),0)+IF(F480="PČ",IF(L480=1,449,IF(L480=2,314.6,IF(L480=3,238,IF(L480=4,172,IF(L480=5,159,IF(L480=6,145,IF(L480=7,132,IF(L480=8,119,0))))))))+IF(L480&lt;=8,0,IF(L480&lt;=16,88,IF(L480&lt;=24,55,IF(L480&lt;=32,22,0))))-IF(L480&lt;=8,0,IF(L480&lt;=16,(L480-9)*2.245,IF(L480&lt;=24,(L480-17)*2.245,IF(L480&lt;=32,(L480-25)*2.245,0)))),0)+IF(F480="PČneol",IF(L480=1,85,IF(L480=2,64.61,IF(L480=3,50.76,IF(L480=4,16.25,IF(L480=5,15,IF(L480=6,13.75,IF(L480=7,12.5,IF(L480=8,11.25,0))))))))+IF(L480&lt;=8,0,IF(L480&lt;=16,9,0))-IF(L480&lt;=8,0,IF(L480&lt;=16,(L480-9)*0.425,0)),0)+IF(F480="PŽ",IF(L480=1,85,IF(L480=2,59.5,IF(L480=3,45,IF(L480=4,32.5,IF(L480=5,30,IF(L480=6,27.5,IF(L480=7,25,IF(L480=8,22.5,0))))))))+IF(L480&lt;=8,0,IF(L480&lt;=16,19,IF(L480&lt;=24,13,IF(L480&lt;=32,8,0))))-IF(L480&lt;=8,0,IF(L480&lt;=16,(L480-9)*0.425,IF(L480&lt;=24,(L480-17)*0.425,IF(L480&lt;=32,(L480-25)*0.425,0)))),0)+IF(F480="EČ",IF(L480=1,204,IF(L480=2,156.24,IF(L480=3,123.84,IF(L480=4,72,IF(L480=5,66,IF(L480=6,60,IF(L480=7,54,IF(L480=8,48,0))))))))+IF(L480&lt;=8,0,IF(L480&lt;=16,40,IF(L480&lt;=24,25,0)))-IF(L480&lt;=8,0,IF(L480&lt;=16,(L480-9)*1.02,IF(L480&lt;=24,(L480-17)*1.02,0))),0)+IF(F480="EČneol",IF(L480=1,68,IF(L480=2,51.69,IF(L480=3,40.61,IF(L480=4,13,IF(L480=5,12,IF(L480=6,11,IF(L480=7,10,IF(L480=8,9,0)))))))))+IF(F480="EŽ",IF(L480=1,68,IF(L480=2,47.6,IF(L480=3,36,IF(L480=4,18,IF(L480=5,16.5,IF(L480=6,15,IF(L480=7,13.5,IF(L480=8,12,0))))))))+IF(L480&lt;=8,0,IF(L480&lt;=16,10,IF(L480&lt;=24,6,0)))-IF(L480&lt;=8,0,IF(L480&lt;=16,(L480-9)*0.34,IF(L480&lt;=24,(L480-17)*0.34,0))),0)+IF(F480="PT",IF(L480=1,68,IF(L480=2,52.08,IF(L480=3,41.28,IF(L480=4,24,IF(L480=5,22,IF(L480=6,20,IF(L480=7,18,IF(L480=8,16,0))))))))+IF(L480&lt;=8,0,IF(L480&lt;=16,13,IF(L480&lt;=24,9,IF(L480&lt;=32,4,0))))-IF(L480&lt;=8,0,IF(L480&lt;=16,(L480-9)*0.34,IF(L480&lt;=24,(L480-17)*0.34,IF(L480&lt;=32,(L480-25)*0.34,0)))),0)+IF(F480="JOŽ",IF(L480=1,85,IF(L480=2,59.5,IF(L480=3,45,IF(L480=4,32.5,IF(L480=5,30,IF(L480=6,27.5,IF(L480=7,25,IF(L480=8,22.5,0))))))))+IF(L480&lt;=8,0,IF(L480&lt;=16,19,IF(L480&lt;=24,13,0)))-IF(L480&lt;=8,0,IF(L480&lt;=16,(L480-9)*0.425,IF(L480&lt;=24,(L480-17)*0.425,0))),0)+IF(F480="JPČ",IF(L480=1,68,IF(L480=2,47.6,IF(L480=3,36,IF(L480=4,26,IF(L480=5,24,IF(L480=6,22,IF(L480=7,20,IF(L480=8,18,0))))))))+IF(L480&lt;=8,0,IF(L480&lt;=16,13,IF(L480&lt;=24,9,0)))-IF(L480&lt;=8,0,IF(L480&lt;=16,(L480-9)*0.34,IF(L480&lt;=24,(L480-17)*0.34,0))),0)+IF(F480="JEČ",IF(L480=1,34,IF(L480=2,26.04,IF(L480=3,20.6,IF(L480=4,12,IF(L480=5,11,IF(L480=6,10,IF(L480=7,9,IF(L480=8,8,0))))))))+IF(L480&lt;=8,0,IF(L480&lt;=16,6,0))-IF(L480&lt;=8,0,IF(L480&lt;=16,(L480-9)*0.17,0)),0)+IF(F480="JEOF",IF(L480=1,34,IF(L480=2,26.04,IF(L480=3,20.6,IF(L480=4,12,IF(L480=5,11,IF(L480=6,10,IF(L480=7,9,IF(L480=8,8,0))))))))+IF(L480&lt;=8,0,IF(L480&lt;=16,6,0))-IF(L480&lt;=8,0,IF(L480&lt;=16,(L480-9)*0.17,0)),0)+IF(F480="JnPČ",IF(L480=1,51,IF(L480=2,35.7,IF(L480=3,27,IF(L480=4,19.5,IF(L480=5,18,IF(L480=6,16.5,IF(L480=7,15,IF(L480=8,13.5,0))))))))+IF(L480&lt;=8,0,IF(L480&lt;=16,10,0))-IF(L480&lt;=8,0,IF(L480&lt;=16,(L480-9)*0.255,0)),0)+IF(F480="JnEČ",IF(L480=1,25.5,IF(L480=2,19.53,IF(L480=3,15.48,IF(L480=4,9,IF(L480=5,8.25,IF(L480=6,7.5,IF(L480=7,6.75,IF(L480=8,6,0))))))))+IF(L480&lt;=8,0,IF(L480&lt;=16,5,0))-IF(L480&lt;=8,0,IF(L480&lt;=16,(L480-9)*0.1275,0)),0)+IF(F480="JčPČ",IF(L480=1,21.25,IF(L480=2,14.5,IF(L480=3,11.5,IF(L480=4,7,IF(L480=5,6.5,IF(L480=6,6,IF(L480=7,5.5,IF(L480=8,5,0))))))))+IF(L480&lt;=8,0,IF(L480&lt;=16,4,0))-IF(L480&lt;=8,0,IF(L480&lt;=16,(L480-9)*0.10625,0)),0)+IF(F480="JčEČ",IF(L480=1,17,IF(L480=2,13.02,IF(L480=3,10.32,IF(L480=4,6,IF(L480=5,5.5,IF(L480=6,5,IF(L480=7,4.5,IF(L480=8,4,0))))))))+IF(L480&lt;=8,0,IF(L480&lt;=16,3,0))-IF(L480&lt;=8,0,IF(L480&lt;=16,(L480-9)*0.085,0)),0)+IF(F480="NEAK",IF(L480=1,11.48,IF(L480=2,8.79,IF(L480=3,6.97,IF(L480=4,4.05,IF(L480=5,3.71,IF(L480=6,3.38,IF(L480=7,3.04,IF(L480=8,2.7,0))))))))+IF(L480&lt;=8,0,IF(L480&lt;=16,2,IF(L480&lt;=24,1.3,0)))-IF(L480&lt;=8,0,IF(L480&lt;=16,(L480-9)*0.0574,IF(L480&lt;=24,(L480-17)*0.0574,0))),0))*IF(L480&lt;0,1,IF(OR(F480="PČ",F480="PŽ",F480="PT"),IF(J480&lt;32,J480/32,1),1))* IF(L480&lt;0,1,IF(OR(F480="EČ",F480="EŽ",F480="JOŽ",F480="JPČ",F480="NEAK"),IF(J480&lt;24,J480/24,1),1))*IF(L480&lt;0,1,IF(OR(F480="PČneol",F480="JEČ",F480="JEOF",F480="JnPČ",F480="JnEČ",F480="JčPČ",F480="JčEČ"),IF(J480&lt;16,J480/16,1),1))*IF(L480&lt;0,1,IF(F480="EČneol",IF(J480&lt;8,J480/8,1),1))</f>
        <v>0</v>
      </c>
      <c r="O480" s="9">
        <f t="shared" ref="O480:O489" si="164">IF(F480="OŽ",N480,IF(H480="Ne",IF(J480*0.3&lt;J480-L480,N480,0),IF(J480*0.1&lt;J480-L480,N480,0)))</f>
        <v>0</v>
      </c>
      <c r="P480" s="4">
        <f t="shared" ref="P480" si="165">IF(O480=0,0,IF(F480="OŽ",IF(L480&gt;35,0,IF(J480&gt;35,(36-L480)*1.836,((36-L480)-(36-J480))*1.836)),0)+IF(F480="PČ",IF(L480&gt;31,0,IF(J480&gt;31,(32-L480)*1.347,((32-L480)-(32-J480))*1.347)),0)+ IF(F480="PČneol",IF(L480&gt;15,0,IF(J480&gt;15,(16-L480)*0.255,((16-L480)-(16-J480))*0.255)),0)+IF(F480="PŽ",IF(L480&gt;31,0,IF(J480&gt;31,(32-L480)*0.255,((32-L480)-(32-J480))*0.255)),0)+IF(F480="EČ",IF(L480&gt;23,0,IF(J480&gt;23,(24-L480)*0.612,((24-L480)-(24-J480))*0.612)),0)+IF(F480="EČneol",IF(L480&gt;7,0,IF(J480&gt;7,(8-L480)*0.204,((8-L480)-(8-J480))*0.204)),0)+IF(F480="EŽ",IF(L480&gt;23,0,IF(J480&gt;23,(24-L480)*0.204,((24-L480)-(24-J480))*0.204)),0)+IF(F480="PT",IF(L480&gt;31,0,IF(J480&gt;31,(32-L480)*0.204,((32-L480)-(32-J480))*0.204)),0)+IF(F480="JOŽ",IF(L480&gt;23,0,IF(J480&gt;23,(24-L480)*0.255,((24-L480)-(24-J480))*0.255)),0)+IF(F480="JPČ",IF(L480&gt;23,0,IF(J480&gt;23,(24-L480)*0.204,((24-L480)-(24-J480))*0.204)),0)+IF(F480="JEČ",IF(L480&gt;15,0,IF(J480&gt;15,(16-L480)*0.102,((16-L480)-(16-J480))*0.102)),0)+IF(F480="JEOF",IF(L480&gt;15,0,IF(J480&gt;15,(16-L480)*0.102,((16-L480)-(16-J480))*0.102)),0)+IF(F480="JnPČ",IF(L480&gt;15,0,IF(J480&gt;15,(16-L480)*0.153,((16-L480)-(16-J480))*0.153)),0)+IF(F480="JnEČ",IF(L480&gt;15,0,IF(J480&gt;15,(16-L480)*0.0765,((16-L480)-(16-J480))*0.0765)),0)+IF(F480="JčPČ",IF(L480&gt;15,0,IF(J480&gt;15,(16-L480)*0.06375,((16-L480)-(16-J480))*0.06375)),0)+IF(F480="JčEČ",IF(L480&gt;15,0,IF(J480&gt;15,(16-L480)*0.051,((16-L480)-(16-J480))*0.051)),0)+IF(F480="NEAK",IF(L480&gt;23,0,IF(J480&gt;23,(24-L480)*0.03444,((24-L480)-(24-J480))*0.03444)),0))</f>
        <v>0</v>
      </c>
      <c r="Q480" s="11">
        <f t="shared" ref="Q480" si="166">IF(ISERROR(P480*100/N480),0,(P480*100/N480))</f>
        <v>0</v>
      </c>
      <c r="R480" s="10">
        <f t="shared" ref="R480:R489" si="167">IF(Q480&lt;=30,O480+P480,O480+O480*0.3)*IF(G480=1,0.4,IF(G480=2,0.75,IF(G480="1 (kas 4 m. 1 k. nerengiamos)",0.52,1)))*IF(D480="olimpinė",1,IF(M480="Ne",0.5,1))*IF(OR(A$5="Lietuvos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federacija"),IF(OR(J480&lt;8,K480&lt;16),0,1),1)*E480*IF(I480&lt;=1,1,1/I480)*IF(OR(A$5="Lietuvos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1" spans="1:18">
      <c r="A481" s="62">
        <v>2</v>
      </c>
      <c r="B481" s="62"/>
      <c r="C481" s="1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3">
        <f t="shared" si="163"/>
        <v>0</v>
      </c>
      <c r="O481" s="9">
        <f t="shared" si="164"/>
        <v>0</v>
      </c>
      <c r="P481" s="4">
        <f t="shared" ref="P481:P489" si="168">IF(O481=0,0,IF(F481="OŽ",IF(L481&gt;35,0,IF(J481&gt;35,(36-L481)*1.836,((36-L481)-(36-J481))*1.836)),0)+IF(F481="PČ",IF(L481&gt;31,0,IF(J481&gt;31,(32-L481)*1.347,((32-L481)-(32-J481))*1.347)),0)+ IF(F481="PČneol",IF(L481&gt;15,0,IF(J481&gt;15,(16-L481)*0.255,((16-L481)-(16-J481))*0.255)),0)+IF(F481="PŽ",IF(L481&gt;31,0,IF(J481&gt;31,(32-L481)*0.255,((32-L481)-(32-J481))*0.255)),0)+IF(F481="EČ",IF(L481&gt;23,0,IF(J481&gt;23,(24-L481)*0.612,((24-L481)-(24-J481))*0.612)),0)+IF(F481="EČneol",IF(L481&gt;7,0,IF(J481&gt;7,(8-L481)*0.204,((8-L481)-(8-J481))*0.204)),0)+IF(F481="EŽ",IF(L481&gt;23,0,IF(J481&gt;23,(24-L481)*0.204,((24-L481)-(24-J481))*0.204)),0)+IF(F481="PT",IF(L481&gt;31,0,IF(J481&gt;31,(32-L481)*0.204,((32-L481)-(32-J481))*0.204)),0)+IF(F481="JOŽ",IF(L481&gt;23,0,IF(J481&gt;23,(24-L481)*0.255,((24-L481)-(24-J481))*0.255)),0)+IF(F481="JPČ",IF(L481&gt;23,0,IF(J481&gt;23,(24-L481)*0.204,((24-L481)-(24-J481))*0.204)),0)+IF(F481="JEČ",IF(L481&gt;15,0,IF(J481&gt;15,(16-L481)*0.102,((16-L481)-(16-J481))*0.102)),0)+IF(F481="JEOF",IF(L481&gt;15,0,IF(J481&gt;15,(16-L481)*0.102,((16-L481)-(16-J481))*0.102)),0)+IF(F481="JnPČ",IF(L481&gt;15,0,IF(J481&gt;15,(16-L481)*0.153,((16-L481)-(16-J481))*0.153)),0)+IF(F481="JnEČ",IF(L481&gt;15,0,IF(J481&gt;15,(16-L481)*0.0765,((16-L481)-(16-J481))*0.0765)),0)+IF(F481="JčPČ",IF(L481&gt;15,0,IF(J481&gt;15,(16-L481)*0.06375,((16-L481)-(16-J481))*0.06375)),0)+IF(F481="JčEČ",IF(L481&gt;15,0,IF(J481&gt;15,(16-L481)*0.051,((16-L481)-(16-J481))*0.051)),0)+IF(F481="NEAK",IF(L481&gt;23,0,IF(J481&gt;23,(24-L481)*0.03444,((24-L481)-(24-J481))*0.03444)),0))</f>
        <v>0</v>
      </c>
      <c r="Q481" s="11">
        <f t="shared" ref="Q481:Q489" si="169">IF(ISERROR(P481*100/N481),0,(P481*100/N481))</f>
        <v>0</v>
      </c>
      <c r="R481" s="10">
        <f t="shared" si="167"/>
        <v>0</v>
      </c>
    </row>
    <row r="482" spans="1:18">
      <c r="A482" s="62">
        <v>3</v>
      </c>
      <c r="B482" s="62"/>
      <c r="C482" s="1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3">
        <f t="shared" si="163"/>
        <v>0</v>
      </c>
      <c r="O482" s="9">
        <f t="shared" si="164"/>
        <v>0</v>
      </c>
      <c r="P482" s="4">
        <f t="shared" si="168"/>
        <v>0</v>
      </c>
      <c r="Q482" s="11">
        <f t="shared" si="169"/>
        <v>0</v>
      </c>
      <c r="R482" s="10">
        <f t="shared" si="167"/>
        <v>0</v>
      </c>
    </row>
    <row r="483" spans="1:18">
      <c r="A483" s="62">
        <v>4</v>
      </c>
      <c r="B483" s="62"/>
      <c r="C483" s="1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3">
        <f t="shared" si="163"/>
        <v>0</v>
      </c>
      <c r="O483" s="9">
        <f t="shared" si="164"/>
        <v>0</v>
      </c>
      <c r="P483" s="4">
        <f t="shared" si="168"/>
        <v>0</v>
      </c>
      <c r="Q483" s="11">
        <f t="shared" si="169"/>
        <v>0</v>
      </c>
      <c r="R483" s="10">
        <f t="shared" si="167"/>
        <v>0</v>
      </c>
    </row>
    <row r="484" spans="1:18">
      <c r="A484" s="62">
        <v>5</v>
      </c>
      <c r="B484" s="62"/>
      <c r="C484" s="1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3">
        <f t="shared" si="163"/>
        <v>0</v>
      </c>
      <c r="O484" s="9">
        <f t="shared" si="164"/>
        <v>0</v>
      </c>
      <c r="P484" s="4">
        <f t="shared" si="168"/>
        <v>0</v>
      </c>
      <c r="Q484" s="11">
        <f t="shared" si="169"/>
        <v>0</v>
      </c>
      <c r="R484" s="10">
        <f t="shared" si="167"/>
        <v>0</v>
      </c>
    </row>
    <row r="485" spans="1:18">
      <c r="A485" s="62">
        <v>6</v>
      </c>
      <c r="B485" s="62"/>
      <c r="C485" s="1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3">
        <f t="shared" si="163"/>
        <v>0</v>
      </c>
      <c r="O485" s="9">
        <f t="shared" si="164"/>
        <v>0</v>
      </c>
      <c r="P485" s="4">
        <f t="shared" si="168"/>
        <v>0</v>
      </c>
      <c r="Q485" s="11">
        <f t="shared" si="169"/>
        <v>0</v>
      </c>
      <c r="R485" s="10">
        <f t="shared" si="167"/>
        <v>0</v>
      </c>
    </row>
    <row r="486" spans="1:18">
      <c r="A486" s="62">
        <v>7</v>
      </c>
      <c r="B486" s="62"/>
      <c r="C486" s="1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3">
        <f t="shared" si="163"/>
        <v>0</v>
      </c>
      <c r="O486" s="9">
        <f t="shared" si="164"/>
        <v>0</v>
      </c>
      <c r="P486" s="4">
        <f t="shared" si="168"/>
        <v>0</v>
      </c>
      <c r="Q486" s="11">
        <f t="shared" si="169"/>
        <v>0</v>
      </c>
      <c r="R486" s="10">
        <f t="shared" si="167"/>
        <v>0</v>
      </c>
    </row>
    <row r="487" spans="1:18">
      <c r="A487" s="62">
        <v>8</v>
      </c>
      <c r="B487" s="62"/>
      <c r="C487" s="1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3">
        <f t="shared" si="163"/>
        <v>0</v>
      </c>
      <c r="O487" s="9">
        <f t="shared" si="164"/>
        <v>0</v>
      </c>
      <c r="P487" s="4">
        <f t="shared" si="168"/>
        <v>0</v>
      </c>
      <c r="Q487" s="11">
        <f t="shared" si="169"/>
        <v>0</v>
      </c>
      <c r="R487" s="10">
        <f t="shared" si="167"/>
        <v>0</v>
      </c>
    </row>
    <row r="488" spans="1:18">
      <c r="A488" s="62">
        <v>9</v>
      </c>
      <c r="B488" s="62"/>
      <c r="C488" s="1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3">
        <f t="shared" si="163"/>
        <v>0</v>
      </c>
      <c r="O488" s="9">
        <f t="shared" si="164"/>
        <v>0</v>
      </c>
      <c r="P488" s="4">
        <f t="shared" si="168"/>
        <v>0</v>
      </c>
      <c r="Q488" s="11">
        <f t="shared" si="169"/>
        <v>0</v>
      </c>
      <c r="R488" s="10">
        <f t="shared" si="167"/>
        <v>0</v>
      </c>
    </row>
    <row r="489" spans="1:18">
      <c r="A489" s="62">
        <v>10</v>
      </c>
      <c r="B489" s="62"/>
      <c r="C489" s="1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3">
        <f t="shared" si="163"/>
        <v>0</v>
      </c>
      <c r="O489" s="9">
        <f t="shared" si="164"/>
        <v>0</v>
      </c>
      <c r="P489" s="4">
        <f t="shared" si="168"/>
        <v>0</v>
      </c>
      <c r="Q489" s="11">
        <f t="shared" si="169"/>
        <v>0</v>
      </c>
      <c r="R489" s="10">
        <f t="shared" si="167"/>
        <v>0</v>
      </c>
    </row>
    <row r="490" spans="1:18">
      <c r="A490" s="79" t="s">
        <v>35</v>
      </c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1"/>
      <c r="R490" s="10">
        <f>SUM(R480:R489)</f>
        <v>0</v>
      </c>
    </row>
    <row r="491" spans="1:18" ht="15.75">
      <c r="A491" s="24" t="s">
        <v>36</v>
      </c>
      <c r="B491" s="2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6"/>
    </row>
    <row r="492" spans="1:18">
      <c r="A492" s="49" t="s">
        <v>44</v>
      </c>
      <c r="B492" s="49"/>
      <c r="C492" s="49"/>
      <c r="D492" s="49"/>
      <c r="E492" s="49"/>
      <c r="F492" s="49"/>
      <c r="G492" s="49"/>
      <c r="H492" s="49"/>
      <c r="I492" s="49"/>
      <c r="J492" s="15"/>
      <c r="K492" s="15"/>
      <c r="L492" s="15"/>
      <c r="M492" s="15"/>
      <c r="N492" s="15"/>
      <c r="O492" s="15"/>
      <c r="P492" s="15"/>
      <c r="Q492" s="15"/>
      <c r="R492" s="16"/>
    </row>
    <row r="493" spans="1:18" s="8" customFormat="1">
      <c r="A493" s="49"/>
      <c r="B493" s="49"/>
      <c r="C493" s="49"/>
      <c r="D493" s="49"/>
      <c r="E493" s="49"/>
      <c r="F493" s="49"/>
      <c r="G493" s="49"/>
      <c r="H493" s="49"/>
      <c r="I493" s="49"/>
      <c r="J493" s="15"/>
      <c r="K493" s="15"/>
      <c r="L493" s="15"/>
      <c r="M493" s="15"/>
      <c r="N493" s="15"/>
      <c r="O493" s="15"/>
      <c r="P493" s="15"/>
      <c r="Q493" s="15"/>
      <c r="R493" s="16"/>
    </row>
    <row r="494" spans="1:18">
      <c r="A494" s="75" t="s">
        <v>92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58"/>
      <c r="R494" s="8"/>
    </row>
    <row r="495" spans="1:18" ht="18">
      <c r="A495" s="77" t="s">
        <v>27</v>
      </c>
      <c r="B495" s="78"/>
      <c r="C495" s="78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8"/>
      <c r="R495" s="8"/>
    </row>
    <row r="496" spans="1:18">
      <c r="A496" s="75" t="s">
        <v>61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58"/>
      <c r="R496" s="8"/>
    </row>
    <row r="497" spans="1:18">
      <c r="A497" s="62">
        <v>1</v>
      </c>
      <c r="B497" s="62"/>
      <c r="C497" s="1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3">
        <f t="shared" ref="N497:N506" si="170">(IF(F497="OŽ",IF(L497=1,550.8,IF(L497=2,426.38,IF(L497=3,342.14,IF(L497=4,181.44,IF(L497=5,168.48,IF(L497=6,155.52,IF(L497=7,148.5,IF(L497=8,144,0))))))))+IF(L497&lt;=8,0,IF(L497&lt;=16,137.7,IF(L497&lt;=24,108,IF(L497&lt;=32,80.1,IF(L497&lt;=36,52.2,0)))))-IF(L497&lt;=8,0,IF(L497&lt;=16,(L497-9)*2.754,IF(L497&lt;=24,(L497-17)* 2.754,IF(L497&lt;=32,(L497-25)* 2.754,IF(L497&lt;=36,(L497-33)*2.754,0))))),0)+IF(F497="PČ",IF(L497=1,449,IF(L497=2,314.6,IF(L497=3,238,IF(L497=4,172,IF(L497=5,159,IF(L497=6,145,IF(L497=7,132,IF(L497=8,119,0))))))))+IF(L497&lt;=8,0,IF(L497&lt;=16,88,IF(L497&lt;=24,55,IF(L497&lt;=32,22,0))))-IF(L497&lt;=8,0,IF(L497&lt;=16,(L497-9)*2.245,IF(L497&lt;=24,(L497-17)*2.245,IF(L497&lt;=32,(L497-25)*2.245,0)))),0)+IF(F497="PČneol",IF(L497=1,85,IF(L497=2,64.61,IF(L497=3,50.76,IF(L497=4,16.25,IF(L497=5,15,IF(L497=6,13.75,IF(L497=7,12.5,IF(L497=8,11.25,0))))))))+IF(L497&lt;=8,0,IF(L497&lt;=16,9,0))-IF(L497&lt;=8,0,IF(L497&lt;=16,(L497-9)*0.425,0)),0)+IF(F497="PŽ",IF(L497=1,85,IF(L497=2,59.5,IF(L497=3,45,IF(L497=4,32.5,IF(L497=5,30,IF(L497=6,27.5,IF(L497=7,25,IF(L497=8,22.5,0))))))))+IF(L497&lt;=8,0,IF(L497&lt;=16,19,IF(L497&lt;=24,13,IF(L497&lt;=32,8,0))))-IF(L497&lt;=8,0,IF(L497&lt;=16,(L497-9)*0.425,IF(L497&lt;=24,(L497-17)*0.425,IF(L497&lt;=32,(L497-25)*0.425,0)))),0)+IF(F497="EČ",IF(L497=1,204,IF(L497=2,156.24,IF(L497=3,123.84,IF(L497=4,72,IF(L497=5,66,IF(L497=6,60,IF(L497=7,54,IF(L497=8,48,0))))))))+IF(L497&lt;=8,0,IF(L497&lt;=16,40,IF(L497&lt;=24,25,0)))-IF(L497&lt;=8,0,IF(L497&lt;=16,(L497-9)*1.02,IF(L497&lt;=24,(L497-17)*1.02,0))),0)+IF(F497="EČneol",IF(L497=1,68,IF(L497=2,51.69,IF(L497=3,40.61,IF(L497=4,13,IF(L497=5,12,IF(L497=6,11,IF(L497=7,10,IF(L497=8,9,0)))))))))+IF(F497="EŽ",IF(L497=1,68,IF(L497=2,47.6,IF(L497=3,36,IF(L497=4,18,IF(L497=5,16.5,IF(L497=6,15,IF(L497=7,13.5,IF(L497=8,12,0))))))))+IF(L497&lt;=8,0,IF(L497&lt;=16,10,IF(L497&lt;=24,6,0)))-IF(L497&lt;=8,0,IF(L497&lt;=16,(L497-9)*0.34,IF(L497&lt;=24,(L497-17)*0.34,0))),0)+IF(F497="PT",IF(L497=1,68,IF(L497=2,52.08,IF(L497=3,41.28,IF(L497=4,24,IF(L497=5,22,IF(L497=6,20,IF(L497=7,18,IF(L497=8,16,0))))))))+IF(L497&lt;=8,0,IF(L497&lt;=16,13,IF(L497&lt;=24,9,IF(L497&lt;=32,4,0))))-IF(L497&lt;=8,0,IF(L497&lt;=16,(L497-9)*0.34,IF(L497&lt;=24,(L497-17)*0.34,IF(L497&lt;=32,(L497-25)*0.34,0)))),0)+IF(F497="JOŽ",IF(L497=1,85,IF(L497=2,59.5,IF(L497=3,45,IF(L497=4,32.5,IF(L497=5,30,IF(L497=6,27.5,IF(L497=7,25,IF(L497=8,22.5,0))))))))+IF(L497&lt;=8,0,IF(L497&lt;=16,19,IF(L497&lt;=24,13,0)))-IF(L497&lt;=8,0,IF(L497&lt;=16,(L497-9)*0.425,IF(L497&lt;=24,(L497-17)*0.425,0))),0)+IF(F497="JPČ",IF(L497=1,68,IF(L497=2,47.6,IF(L497=3,36,IF(L497=4,26,IF(L497=5,24,IF(L497=6,22,IF(L497=7,20,IF(L497=8,18,0))))))))+IF(L497&lt;=8,0,IF(L497&lt;=16,13,IF(L497&lt;=24,9,0)))-IF(L497&lt;=8,0,IF(L497&lt;=16,(L497-9)*0.34,IF(L497&lt;=24,(L497-17)*0.34,0))),0)+IF(F497="JEČ",IF(L497=1,34,IF(L497=2,26.04,IF(L497=3,20.6,IF(L497=4,12,IF(L497=5,11,IF(L497=6,10,IF(L497=7,9,IF(L497=8,8,0))))))))+IF(L497&lt;=8,0,IF(L497&lt;=16,6,0))-IF(L497&lt;=8,0,IF(L497&lt;=16,(L497-9)*0.17,0)),0)+IF(F497="JEOF",IF(L497=1,34,IF(L497=2,26.04,IF(L497=3,20.6,IF(L497=4,12,IF(L497=5,11,IF(L497=6,10,IF(L497=7,9,IF(L497=8,8,0))))))))+IF(L497&lt;=8,0,IF(L497&lt;=16,6,0))-IF(L497&lt;=8,0,IF(L497&lt;=16,(L497-9)*0.17,0)),0)+IF(F497="JnPČ",IF(L497=1,51,IF(L497=2,35.7,IF(L497=3,27,IF(L497=4,19.5,IF(L497=5,18,IF(L497=6,16.5,IF(L497=7,15,IF(L497=8,13.5,0))))))))+IF(L497&lt;=8,0,IF(L497&lt;=16,10,0))-IF(L497&lt;=8,0,IF(L497&lt;=16,(L497-9)*0.255,0)),0)+IF(F497="JnEČ",IF(L497=1,25.5,IF(L497=2,19.53,IF(L497=3,15.48,IF(L497=4,9,IF(L497=5,8.25,IF(L497=6,7.5,IF(L497=7,6.75,IF(L497=8,6,0))))))))+IF(L497&lt;=8,0,IF(L497&lt;=16,5,0))-IF(L497&lt;=8,0,IF(L497&lt;=16,(L497-9)*0.1275,0)),0)+IF(F497="JčPČ",IF(L497=1,21.25,IF(L497=2,14.5,IF(L497=3,11.5,IF(L497=4,7,IF(L497=5,6.5,IF(L497=6,6,IF(L497=7,5.5,IF(L497=8,5,0))))))))+IF(L497&lt;=8,0,IF(L497&lt;=16,4,0))-IF(L497&lt;=8,0,IF(L497&lt;=16,(L497-9)*0.10625,0)),0)+IF(F497="JčEČ",IF(L497=1,17,IF(L497=2,13.02,IF(L497=3,10.32,IF(L497=4,6,IF(L497=5,5.5,IF(L497=6,5,IF(L497=7,4.5,IF(L497=8,4,0))))))))+IF(L497&lt;=8,0,IF(L497&lt;=16,3,0))-IF(L497&lt;=8,0,IF(L497&lt;=16,(L497-9)*0.085,0)),0)+IF(F497="NEAK",IF(L497=1,11.48,IF(L497=2,8.79,IF(L497=3,6.97,IF(L497=4,4.05,IF(L497=5,3.71,IF(L497=6,3.38,IF(L497=7,3.04,IF(L497=8,2.7,0))))))))+IF(L497&lt;=8,0,IF(L497&lt;=16,2,IF(L497&lt;=24,1.3,0)))-IF(L497&lt;=8,0,IF(L497&lt;=16,(L497-9)*0.0574,IF(L497&lt;=24,(L497-17)*0.0574,0))),0))*IF(L497&lt;0,1,IF(OR(F497="PČ",F497="PŽ",F497="PT"),IF(J497&lt;32,J497/32,1),1))* IF(L497&lt;0,1,IF(OR(F497="EČ",F497="EŽ",F497="JOŽ",F497="JPČ",F497="NEAK"),IF(J497&lt;24,J497/24,1),1))*IF(L497&lt;0,1,IF(OR(F497="PČneol",F497="JEČ",F497="JEOF",F497="JnPČ",F497="JnEČ",F497="JčPČ",F497="JčEČ"),IF(J497&lt;16,J497/16,1),1))*IF(L497&lt;0,1,IF(F497="EČneol",IF(J497&lt;8,J497/8,1),1))</f>
        <v>0</v>
      </c>
      <c r="O497" s="9">
        <f t="shared" ref="O497:O506" si="171">IF(F497="OŽ",N497,IF(H497="Ne",IF(J497*0.3&lt;J497-L497,N497,0),IF(J497*0.1&lt;J497-L497,N497,0)))</f>
        <v>0</v>
      </c>
      <c r="P497" s="4">
        <f t="shared" ref="P497" si="172">IF(O497=0,0,IF(F497="OŽ",IF(L497&gt;35,0,IF(J497&gt;35,(36-L497)*1.836,((36-L497)-(36-J497))*1.836)),0)+IF(F497="PČ",IF(L497&gt;31,0,IF(J497&gt;31,(32-L497)*1.347,((32-L497)-(32-J497))*1.347)),0)+ IF(F497="PČneol",IF(L497&gt;15,0,IF(J497&gt;15,(16-L497)*0.255,((16-L497)-(16-J497))*0.255)),0)+IF(F497="PŽ",IF(L497&gt;31,0,IF(J497&gt;31,(32-L497)*0.255,((32-L497)-(32-J497))*0.255)),0)+IF(F497="EČ",IF(L497&gt;23,0,IF(J497&gt;23,(24-L497)*0.612,((24-L497)-(24-J497))*0.612)),0)+IF(F497="EČneol",IF(L497&gt;7,0,IF(J497&gt;7,(8-L497)*0.204,((8-L497)-(8-J497))*0.204)),0)+IF(F497="EŽ",IF(L497&gt;23,0,IF(J497&gt;23,(24-L497)*0.204,((24-L497)-(24-J497))*0.204)),0)+IF(F497="PT",IF(L497&gt;31,0,IF(J497&gt;31,(32-L497)*0.204,((32-L497)-(32-J497))*0.204)),0)+IF(F497="JOŽ",IF(L497&gt;23,0,IF(J497&gt;23,(24-L497)*0.255,((24-L497)-(24-J497))*0.255)),0)+IF(F497="JPČ",IF(L497&gt;23,0,IF(J497&gt;23,(24-L497)*0.204,((24-L497)-(24-J497))*0.204)),0)+IF(F497="JEČ",IF(L497&gt;15,0,IF(J497&gt;15,(16-L497)*0.102,((16-L497)-(16-J497))*0.102)),0)+IF(F497="JEOF",IF(L497&gt;15,0,IF(J497&gt;15,(16-L497)*0.102,((16-L497)-(16-J497))*0.102)),0)+IF(F497="JnPČ",IF(L497&gt;15,0,IF(J497&gt;15,(16-L497)*0.153,((16-L497)-(16-J497))*0.153)),0)+IF(F497="JnEČ",IF(L497&gt;15,0,IF(J497&gt;15,(16-L497)*0.0765,((16-L497)-(16-J497))*0.0765)),0)+IF(F497="JčPČ",IF(L497&gt;15,0,IF(J497&gt;15,(16-L497)*0.06375,((16-L497)-(16-J497))*0.06375)),0)+IF(F497="JčEČ",IF(L497&gt;15,0,IF(J497&gt;15,(16-L497)*0.051,((16-L497)-(16-J497))*0.051)),0)+IF(F497="NEAK",IF(L497&gt;23,0,IF(J497&gt;23,(24-L497)*0.03444,((24-L497)-(24-J497))*0.03444)),0))</f>
        <v>0</v>
      </c>
      <c r="Q497" s="11">
        <f t="shared" ref="Q497" si="173">IF(ISERROR(P497*100/N497),0,(P497*100/N497))</f>
        <v>0</v>
      </c>
      <c r="R497" s="10">
        <f t="shared" ref="R497:R506" si="174">IF(Q497&lt;=30,O497+P497,O497+O497*0.3)*IF(G497=1,0.4,IF(G497=2,0.75,IF(G497="1 (kas 4 m. 1 k. nerengiamos)",0.52,1)))*IF(D497="olimpinė",1,IF(M497="Ne",0.5,1))*IF(OR(A$5="Lietuvos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federacija"),IF(OR(J497&lt;8,K497&lt;16),0,1),1)*E497*IF(I497&lt;=1,1,1/I497)*IF(OR(A$5="Lietuvos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98" spans="1:18">
      <c r="A498" s="62">
        <v>2</v>
      </c>
      <c r="B498" s="62"/>
      <c r="C498" s="1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3">
        <f t="shared" si="170"/>
        <v>0</v>
      </c>
      <c r="O498" s="9">
        <f t="shared" si="171"/>
        <v>0</v>
      </c>
      <c r="P498" s="4">
        <f t="shared" ref="P498:P506" si="175">IF(O498=0,0,IF(F498="OŽ",IF(L498&gt;35,0,IF(J498&gt;35,(36-L498)*1.836,((36-L498)-(36-J498))*1.836)),0)+IF(F498="PČ",IF(L498&gt;31,0,IF(J498&gt;31,(32-L498)*1.347,((32-L498)-(32-J498))*1.347)),0)+ IF(F498="PČneol",IF(L498&gt;15,0,IF(J498&gt;15,(16-L498)*0.255,((16-L498)-(16-J498))*0.255)),0)+IF(F498="PŽ",IF(L498&gt;31,0,IF(J498&gt;31,(32-L498)*0.255,((32-L498)-(32-J498))*0.255)),0)+IF(F498="EČ",IF(L498&gt;23,0,IF(J498&gt;23,(24-L498)*0.612,((24-L498)-(24-J498))*0.612)),0)+IF(F498="EČneol",IF(L498&gt;7,0,IF(J498&gt;7,(8-L498)*0.204,((8-L498)-(8-J498))*0.204)),0)+IF(F498="EŽ",IF(L498&gt;23,0,IF(J498&gt;23,(24-L498)*0.204,((24-L498)-(24-J498))*0.204)),0)+IF(F498="PT",IF(L498&gt;31,0,IF(J498&gt;31,(32-L498)*0.204,((32-L498)-(32-J498))*0.204)),0)+IF(F498="JOŽ",IF(L498&gt;23,0,IF(J498&gt;23,(24-L498)*0.255,((24-L498)-(24-J498))*0.255)),0)+IF(F498="JPČ",IF(L498&gt;23,0,IF(J498&gt;23,(24-L498)*0.204,((24-L498)-(24-J498))*0.204)),0)+IF(F498="JEČ",IF(L498&gt;15,0,IF(J498&gt;15,(16-L498)*0.102,((16-L498)-(16-J498))*0.102)),0)+IF(F498="JEOF",IF(L498&gt;15,0,IF(J498&gt;15,(16-L498)*0.102,((16-L498)-(16-J498))*0.102)),0)+IF(F498="JnPČ",IF(L498&gt;15,0,IF(J498&gt;15,(16-L498)*0.153,((16-L498)-(16-J498))*0.153)),0)+IF(F498="JnEČ",IF(L498&gt;15,0,IF(J498&gt;15,(16-L498)*0.0765,((16-L498)-(16-J498))*0.0765)),0)+IF(F498="JčPČ",IF(L498&gt;15,0,IF(J498&gt;15,(16-L498)*0.06375,((16-L498)-(16-J498))*0.06375)),0)+IF(F498="JčEČ",IF(L498&gt;15,0,IF(J498&gt;15,(16-L498)*0.051,((16-L498)-(16-J498))*0.051)),0)+IF(F498="NEAK",IF(L498&gt;23,0,IF(J498&gt;23,(24-L498)*0.03444,((24-L498)-(24-J498))*0.03444)),0))</f>
        <v>0</v>
      </c>
      <c r="Q498" s="11">
        <f t="shared" ref="Q498:Q506" si="176">IF(ISERROR(P498*100/N498),0,(P498*100/N498))</f>
        <v>0</v>
      </c>
      <c r="R498" s="10">
        <f t="shared" si="174"/>
        <v>0</v>
      </c>
    </row>
    <row r="499" spans="1:18">
      <c r="A499" s="62">
        <v>3</v>
      </c>
      <c r="B499" s="62"/>
      <c r="C499" s="1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3">
        <f t="shared" si="170"/>
        <v>0</v>
      </c>
      <c r="O499" s="9">
        <f t="shared" si="171"/>
        <v>0</v>
      </c>
      <c r="P499" s="4">
        <f t="shared" si="175"/>
        <v>0</v>
      </c>
      <c r="Q499" s="11">
        <f t="shared" si="176"/>
        <v>0</v>
      </c>
      <c r="R499" s="10">
        <f t="shared" si="174"/>
        <v>0</v>
      </c>
    </row>
    <row r="500" spans="1:18">
      <c r="A500" s="62">
        <v>4</v>
      </c>
      <c r="B500" s="62"/>
      <c r="C500" s="1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3">
        <f t="shared" si="170"/>
        <v>0</v>
      </c>
      <c r="O500" s="9">
        <f t="shared" si="171"/>
        <v>0</v>
      </c>
      <c r="P500" s="4">
        <f t="shared" si="175"/>
        <v>0</v>
      </c>
      <c r="Q500" s="11">
        <f t="shared" si="176"/>
        <v>0</v>
      </c>
      <c r="R500" s="10">
        <f t="shared" si="174"/>
        <v>0</v>
      </c>
    </row>
    <row r="501" spans="1:18">
      <c r="A501" s="62">
        <v>5</v>
      </c>
      <c r="B501" s="62"/>
      <c r="C501" s="1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3">
        <f t="shared" si="170"/>
        <v>0</v>
      </c>
      <c r="O501" s="9">
        <f t="shared" si="171"/>
        <v>0</v>
      </c>
      <c r="P501" s="4">
        <f t="shared" si="175"/>
        <v>0</v>
      </c>
      <c r="Q501" s="11">
        <f t="shared" si="176"/>
        <v>0</v>
      </c>
      <c r="R501" s="10">
        <f t="shared" si="174"/>
        <v>0</v>
      </c>
    </row>
    <row r="502" spans="1:18">
      <c r="A502" s="62">
        <v>6</v>
      </c>
      <c r="B502" s="62"/>
      <c r="C502" s="1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3">
        <f t="shared" si="170"/>
        <v>0</v>
      </c>
      <c r="O502" s="9">
        <f t="shared" si="171"/>
        <v>0</v>
      </c>
      <c r="P502" s="4">
        <f t="shared" si="175"/>
        <v>0</v>
      </c>
      <c r="Q502" s="11">
        <f t="shared" si="176"/>
        <v>0</v>
      </c>
      <c r="R502" s="10">
        <f t="shared" si="174"/>
        <v>0</v>
      </c>
    </row>
    <row r="503" spans="1:18">
      <c r="A503" s="62">
        <v>7</v>
      </c>
      <c r="B503" s="62"/>
      <c r="C503" s="1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3">
        <f t="shared" si="170"/>
        <v>0</v>
      </c>
      <c r="O503" s="9">
        <f t="shared" si="171"/>
        <v>0</v>
      </c>
      <c r="P503" s="4">
        <f t="shared" si="175"/>
        <v>0</v>
      </c>
      <c r="Q503" s="11">
        <f t="shared" si="176"/>
        <v>0</v>
      </c>
      <c r="R503" s="10">
        <f t="shared" si="174"/>
        <v>0</v>
      </c>
    </row>
    <row r="504" spans="1:18">
      <c r="A504" s="62">
        <v>8</v>
      </c>
      <c r="B504" s="62"/>
      <c r="C504" s="1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3">
        <f t="shared" si="170"/>
        <v>0</v>
      </c>
      <c r="O504" s="9">
        <f t="shared" si="171"/>
        <v>0</v>
      </c>
      <c r="P504" s="4">
        <f t="shared" si="175"/>
        <v>0</v>
      </c>
      <c r="Q504" s="11">
        <f t="shared" si="176"/>
        <v>0</v>
      </c>
      <c r="R504" s="10">
        <f t="shared" si="174"/>
        <v>0</v>
      </c>
    </row>
    <row r="505" spans="1:18">
      <c r="A505" s="62">
        <v>9</v>
      </c>
      <c r="B505" s="62"/>
      <c r="C505" s="1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3">
        <f t="shared" si="170"/>
        <v>0</v>
      </c>
      <c r="O505" s="9">
        <f t="shared" si="171"/>
        <v>0</v>
      </c>
      <c r="P505" s="4">
        <f t="shared" si="175"/>
        <v>0</v>
      </c>
      <c r="Q505" s="11">
        <f t="shared" si="176"/>
        <v>0</v>
      </c>
      <c r="R505" s="10">
        <f t="shared" si="174"/>
        <v>0</v>
      </c>
    </row>
    <row r="506" spans="1:18">
      <c r="A506" s="62">
        <v>10</v>
      </c>
      <c r="B506" s="62"/>
      <c r="C506" s="1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3">
        <f t="shared" si="170"/>
        <v>0</v>
      </c>
      <c r="O506" s="9">
        <f t="shared" si="171"/>
        <v>0</v>
      </c>
      <c r="P506" s="4">
        <f t="shared" si="175"/>
        <v>0</v>
      </c>
      <c r="Q506" s="11">
        <f t="shared" si="176"/>
        <v>0</v>
      </c>
      <c r="R506" s="10">
        <f t="shared" si="174"/>
        <v>0</v>
      </c>
    </row>
    <row r="507" spans="1:18">
      <c r="A507" s="79" t="s">
        <v>35</v>
      </c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1"/>
      <c r="R507" s="10">
        <f>SUM(R497:R506)</f>
        <v>0</v>
      </c>
    </row>
    <row r="508" spans="1:18" ht="15.75">
      <c r="A508" s="24" t="s">
        <v>36</v>
      </c>
      <c r="B508" s="2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6"/>
    </row>
    <row r="509" spans="1:18">
      <c r="A509" s="49" t="s">
        <v>44</v>
      </c>
      <c r="B509" s="49"/>
      <c r="C509" s="49"/>
      <c r="D509" s="49"/>
      <c r="E509" s="49"/>
      <c r="F509" s="49"/>
      <c r="G509" s="49"/>
      <c r="H509" s="49"/>
      <c r="I509" s="49"/>
      <c r="J509" s="15"/>
      <c r="K509" s="15"/>
      <c r="L509" s="15"/>
      <c r="M509" s="15"/>
      <c r="N509" s="15"/>
      <c r="O509" s="15"/>
      <c r="P509" s="15"/>
      <c r="Q509" s="15"/>
      <c r="R509" s="16"/>
    </row>
    <row r="510" spans="1:18" s="8" customFormat="1">
      <c r="A510" s="49"/>
      <c r="B510" s="49"/>
      <c r="C510" s="49"/>
      <c r="D510" s="49"/>
      <c r="E510" s="49"/>
      <c r="F510" s="49"/>
      <c r="G510" s="49"/>
      <c r="H510" s="49"/>
      <c r="I510" s="49"/>
      <c r="J510" s="15"/>
      <c r="K510" s="15"/>
      <c r="L510" s="15"/>
      <c r="M510" s="15"/>
      <c r="N510" s="15"/>
      <c r="O510" s="15"/>
      <c r="P510" s="15"/>
      <c r="Q510" s="15"/>
      <c r="R510" s="16"/>
    </row>
    <row r="511" spans="1:18">
      <c r="A511" s="75" t="s">
        <v>92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58"/>
      <c r="R511" s="8"/>
    </row>
    <row r="512" spans="1:18" ht="18">
      <c r="A512" s="77" t="s">
        <v>27</v>
      </c>
      <c r="B512" s="78"/>
      <c r="C512" s="78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8"/>
      <c r="R512" s="8"/>
    </row>
    <row r="513" spans="1:18">
      <c r="A513" s="75" t="s">
        <v>61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58"/>
      <c r="R513" s="8"/>
    </row>
    <row r="514" spans="1:18">
      <c r="A514" s="62">
        <v>1</v>
      </c>
      <c r="B514" s="62"/>
      <c r="C514" s="1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3">
        <f t="shared" ref="N514:N523" si="177">(IF(F514="OŽ",IF(L514=1,550.8,IF(L514=2,426.38,IF(L514=3,342.14,IF(L514=4,181.44,IF(L514=5,168.48,IF(L514=6,155.52,IF(L514=7,148.5,IF(L514=8,144,0))))))))+IF(L514&lt;=8,0,IF(L514&lt;=16,137.7,IF(L514&lt;=24,108,IF(L514&lt;=32,80.1,IF(L514&lt;=36,52.2,0)))))-IF(L514&lt;=8,0,IF(L514&lt;=16,(L514-9)*2.754,IF(L514&lt;=24,(L514-17)* 2.754,IF(L514&lt;=32,(L514-25)* 2.754,IF(L514&lt;=36,(L514-33)*2.754,0))))),0)+IF(F514="PČ",IF(L514=1,449,IF(L514=2,314.6,IF(L514=3,238,IF(L514=4,172,IF(L514=5,159,IF(L514=6,145,IF(L514=7,132,IF(L514=8,119,0))))))))+IF(L514&lt;=8,0,IF(L514&lt;=16,88,IF(L514&lt;=24,55,IF(L514&lt;=32,22,0))))-IF(L514&lt;=8,0,IF(L514&lt;=16,(L514-9)*2.245,IF(L514&lt;=24,(L514-17)*2.245,IF(L514&lt;=32,(L514-25)*2.245,0)))),0)+IF(F514="PČneol",IF(L514=1,85,IF(L514=2,64.61,IF(L514=3,50.76,IF(L514=4,16.25,IF(L514=5,15,IF(L514=6,13.75,IF(L514=7,12.5,IF(L514=8,11.25,0))))))))+IF(L514&lt;=8,0,IF(L514&lt;=16,9,0))-IF(L514&lt;=8,0,IF(L514&lt;=16,(L514-9)*0.425,0)),0)+IF(F514="PŽ",IF(L514=1,85,IF(L514=2,59.5,IF(L514=3,45,IF(L514=4,32.5,IF(L514=5,30,IF(L514=6,27.5,IF(L514=7,25,IF(L514=8,22.5,0))))))))+IF(L514&lt;=8,0,IF(L514&lt;=16,19,IF(L514&lt;=24,13,IF(L514&lt;=32,8,0))))-IF(L514&lt;=8,0,IF(L514&lt;=16,(L514-9)*0.425,IF(L514&lt;=24,(L514-17)*0.425,IF(L514&lt;=32,(L514-25)*0.425,0)))),0)+IF(F514="EČ",IF(L514=1,204,IF(L514=2,156.24,IF(L514=3,123.84,IF(L514=4,72,IF(L514=5,66,IF(L514=6,60,IF(L514=7,54,IF(L514=8,48,0))))))))+IF(L514&lt;=8,0,IF(L514&lt;=16,40,IF(L514&lt;=24,25,0)))-IF(L514&lt;=8,0,IF(L514&lt;=16,(L514-9)*1.02,IF(L514&lt;=24,(L514-17)*1.02,0))),0)+IF(F514="EČneol",IF(L514=1,68,IF(L514=2,51.69,IF(L514=3,40.61,IF(L514=4,13,IF(L514=5,12,IF(L514=6,11,IF(L514=7,10,IF(L514=8,9,0)))))))))+IF(F514="EŽ",IF(L514=1,68,IF(L514=2,47.6,IF(L514=3,36,IF(L514=4,18,IF(L514=5,16.5,IF(L514=6,15,IF(L514=7,13.5,IF(L514=8,12,0))))))))+IF(L514&lt;=8,0,IF(L514&lt;=16,10,IF(L514&lt;=24,6,0)))-IF(L514&lt;=8,0,IF(L514&lt;=16,(L514-9)*0.34,IF(L514&lt;=24,(L514-17)*0.34,0))),0)+IF(F514="PT",IF(L514=1,68,IF(L514=2,52.08,IF(L514=3,41.28,IF(L514=4,24,IF(L514=5,22,IF(L514=6,20,IF(L514=7,18,IF(L514=8,16,0))))))))+IF(L514&lt;=8,0,IF(L514&lt;=16,13,IF(L514&lt;=24,9,IF(L514&lt;=32,4,0))))-IF(L514&lt;=8,0,IF(L514&lt;=16,(L514-9)*0.34,IF(L514&lt;=24,(L514-17)*0.34,IF(L514&lt;=32,(L514-25)*0.34,0)))),0)+IF(F514="JOŽ",IF(L514=1,85,IF(L514=2,59.5,IF(L514=3,45,IF(L514=4,32.5,IF(L514=5,30,IF(L514=6,27.5,IF(L514=7,25,IF(L514=8,22.5,0))))))))+IF(L514&lt;=8,0,IF(L514&lt;=16,19,IF(L514&lt;=24,13,0)))-IF(L514&lt;=8,0,IF(L514&lt;=16,(L514-9)*0.425,IF(L514&lt;=24,(L514-17)*0.425,0))),0)+IF(F514="JPČ",IF(L514=1,68,IF(L514=2,47.6,IF(L514=3,36,IF(L514=4,26,IF(L514=5,24,IF(L514=6,22,IF(L514=7,20,IF(L514=8,18,0))))))))+IF(L514&lt;=8,0,IF(L514&lt;=16,13,IF(L514&lt;=24,9,0)))-IF(L514&lt;=8,0,IF(L514&lt;=16,(L514-9)*0.34,IF(L514&lt;=24,(L514-17)*0.34,0))),0)+IF(F514="JEČ",IF(L514=1,34,IF(L514=2,26.04,IF(L514=3,20.6,IF(L514=4,12,IF(L514=5,11,IF(L514=6,10,IF(L514=7,9,IF(L514=8,8,0))))))))+IF(L514&lt;=8,0,IF(L514&lt;=16,6,0))-IF(L514&lt;=8,0,IF(L514&lt;=16,(L514-9)*0.17,0)),0)+IF(F514="JEOF",IF(L514=1,34,IF(L514=2,26.04,IF(L514=3,20.6,IF(L514=4,12,IF(L514=5,11,IF(L514=6,10,IF(L514=7,9,IF(L514=8,8,0))))))))+IF(L514&lt;=8,0,IF(L514&lt;=16,6,0))-IF(L514&lt;=8,0,IF(L514&lt;=16,(L514-9)*0.17,0)),0)+IF(F514="JnPČ",IF(L514=1,51,IF(L514=2,35.7,IF(L514=3,27,IF(L514=4,19.5,IF(L514=5,18,IF(L514=6,16.5,IF(L514=7,15,IF(L514=8,13.5,0))))))))+IF(L514&lt;=8,0,IF(L514&lt;=16,10,0))-IF(L514&lt;=8,0,IF(L514&lt;=16,(L514-9)*0.255,0)),0)+IF(F514="JnEČ",IF(L514=1,25.5,IF(L514=2,19.53,IF(L514=3,15.48,IF(L514=4,9,IF(L514=5,8.25,IF(L514=6,7.5,IF(L514=7,6.75,IF(L514=8,6,0))))))))+IF(L514&lt;=8,0,IF(L514&lt;=16,5,0))-IF(L514&lt;=8,0,IF(L514&lt;=16,(L514-9)*0.1275,0)),0)+IF(F514="JčPČ",IF(L514=1,21.25,IF(L514=2,14.5,IF(L514=3,11.5,IF(L514=4,7,IF(L514=5,6.5,IF(L514=6,6,IF(L514=7,5.5,IF(L514=8,5,0))))))))+IF(L514&lt;=8,0,IF(L514&lt;=16,4,0))-IF(L514&lt;=8,0,IF(L514&lt;=16,(L514-9)*0.10625,0)),0)+IF(F514="JčEČ",IF(L514=1,17,IF(L514=2,13.02,IF(L514=3,10.32,IF(L514=4,6,IF(L514=5,5.5,IF(L514=6,5,IF(L514=7,4.5,IF(L514=8,4,0))))))))+IF(L514&lt;=8,0,IF(L514&lt;=16,3,0))-IF(L514&lt;=8,0,IF(L514&lt;=16,(L514-9)*0.085,0)),0)+IF(F514="NEAK",IF(L514=1,11.48,IF(L514=2,8.79,IF(L514=3,6.97,IF(L514=4,4.05,IF(L514=5,3.71,IF(L514=6,3.38,IF(L514=7,3.04,IF(L514=8,2.7,0))))))))+IF(L514&lt;=8,0,IF(L514&lt;=16,2,IF(L514&lt;=24,1.3,0)))-IF(L514&lt;=8,0,IF(L514&lt;=16,(L514-9)*0.0574,IF(L514&lt;=24,(L514-17)*0.0574,0))),0))*IF(L514&lt;0,1,IF(OR(F514="PČ",F514="PŽ",F514="PT"),IF(J514&lt;32,J514/32,1),1))* IF(L514&lt;0,1,IF(OR(F514="EČ",F514="EŽ",F514="JOŽ",F514="JPČ",F514="NEAK"),IF(J514&lt;24,J514/24,1),1))*IF(L514&lt;0,1,IF(OR(F514="PČneol",F514="JEČ",F514="JEOF",F514="JnPČ",F514="JnEČ",F514="JčPČ",F514="JčEČ"),IF(J514&lt;16,J514/16,1),1))*IF(L514&lt;0,1,IF(F514="EČneol",IF(J514&lt;8,J514/8,1),1))</f>
        <v>0</v>
      </c>
      <c r="O514" s="9">
        <f t="shared" ref="O514:O523" si="178">IF(F514="OŽ",N514,IF(H514="Ne",IF(J514*0.3&lt;J514-L514,N514,0),IF(J514*0.1&lt;J514-L514,N514,0)))</f>
        <v>0</v>
      </c>
      <c r="P514" s="4">
        <f t="shared" ref="P514" si="179">IF(O514=0,0,IF(F514="OŽ",IF(L514&gt;35,0,IF(J514&gt;35,(36-L514)*1.836,((36-L514)-(36-J514))*1.836)),0)+IF(F514="PČ",IF(L514&gt;31,0,IF(J514&gt;31,(32-L514)*1.347,((32-L514)-(32-J514))*1.347)),0)+ IF(F514="PČneol",IF(L514&gt;15,0,IF(J514&gt;15,(16-L514)*0.255,((16-L514)-(16-J514))*0.255)),0)+IF(F514="PŽ",IF(L514&gt;31,0,IF(J514&gt;31,(32-L514)*0.255,((32-L514)-(32-J514))*0.255)),0)+IF(F514="EČ",IF(L514&gt;23,0,IF(J514&gt;23,(24-L514)*0.612,((24-L514)-(24-J514))*0.612)),0)+IF(F514="EČneol",IF(L514&gt;7,0,IF(J514&gt;7,(8-L514)*0.204,((8-L514)-(8-J514))*0.204)),0)+IF(F514="EŽ",IF(L514&gt;23,0,IF(J514&gt;23,(24-L514)*0.204,((24-L514)-(24-J514))*0.204)),0)+IF(F514="PT",IF(L514&gt;31,0,IF(J514&gt;31,(32-L514)*0.204,((32-L514)-(32-J514))*0.204)),0)+IF(F514="JOŽ",IF(L514&gt;23,0,IF(J514&gt;23,(24-L514)*0.255,((24-L514)-(24-J514))*0.255)),0)+IF(F514="JPČ",IF(L514&gt;23,0,IF(J514&gt;23,(24-L514)*0.204,((24-L514)-(24-J514))*0.204)),0)+IF(F514="JEČ",IF(L514&gt;15,0,IF(J514&gt;15,(16-L514)*0.102,((16-L514)-(16-J514))*0.102)),0)+IF(F514="JEOF",IF(L514&gt;15,0,IF(J514&gt;15,(16-L514)*0.102,((16-L514)-(16-J514))*0.102)),0)+IF(F514="JnPČ",IF(L514&gt;15,0,IF(J514&gt;15,(16-L514)*0.153,((16-L514)-(16-J514))*0.153)),0)+IF(F514="JnEČ",IF(L514&gt;15,0,IF(J514&gt;15,(16-L514)*0.0765,((16-L514)-(16-J514))*0.0765)),0)+IF(F514="JčPČ",IF(L514&gt;15,0,IF(J514&gt;15,(16-L514)*0.06375,((16-L514)-(16-J514))*0.06375)),0)+IF(F514="JčEČ",IF(L514&gt;15,0,IF(J514&gt;15,(16-L514)*0.051,((16-L514)-(16-J514))*0.051)),0)+IF(F514="NEAK",IF(L514&gt;23,0,IF(J514&gt;23,(24-L514)*0.03444,((24-L514)-(24-J514))*0.03444)),0))</f>
        <v>0</v>
      </c>
      <c r="Q514" s="11">
        <f t="shared" ref="Q514" si="180">IF(ISERROR(P514*100/N514),0,(P514*100/N514))</f>
        <v>0</v>
      </c>
      <c r="R514" s="10">
        <f t="shared" ref="R514:R523" si="181">IF(Q514&lt;=30,O514+P514,O514+O514*0.3)*IF(G514=1,0.4,IF(G514=2,0.75,IF(G514="1 (kas 4 m. 1 k. nerengiamos)",0.52,1)))*IF(D514="olimpinė",1,IF(M514="Ne",0.5,1))*IF(OR(A$5="Lietuvos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federacija"),IF(OR(J514&lt;8,K514&lt;16),0,1),1)*E514*IF(I514&lt;=1,1,1/I514)*IF(OR(A$5="Lietuvos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15" spans="1:18">
      <c r="A515" s="62">
        <v>2</v>
      </c>
      <c r="B515" s="62"/>
      <c r="C515" s="1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3">
        <f t="shared" si="177"/>
        <v>0</v>
      </c>
      <c r="O515" s="9">
        <f t="shared" si="178"/>
        <v>0</v>
      </c>
      <c r="P515" s="4">
        <f t="shared" ref="P515:P523" si="182">IF(O515=0,0,IF(F515="OŽ",IF(L515&gt;35,0,IF(J515&gt;35,(36-L515)*1.836,((36-L515)-(36-J515))*1.836)),0)+IF(F515="PČ",IF(L515&gt;31,0,IF(J515&gt;31,(32-L515)*1.347,((32-L515)-(32-J515))*1.347)),0)+ IF(F515="PČneol",IF(L515&gt;15,0,IF(J515&gt;15,(16-L515)*0.255,((16-L515)-(16-J515))*0.255)),0)+IF(F515="PŽ",IF(L515&gt;31,0,IF(J515&gt;31,(32-L515)*0.255,((32-L515)-(32-J515))*0.255)),0)+IF(F515="EČ",IF(L515&gt;23,0,IF(J515&gt;23,(24-L515)*0.612,((24-L515)-(24-J515))*0.612)),0)+IF(F515="EČneol",IF(L515&gt;7,0,IF(J515&gt;7,(8-L515)*0.204,((8-L515)-(8-J515))*0.204)),0)+IF(F515="EŽ",IF(L515&gt;23,0,IF(J515&gt;23,(24-L515)*0.204,((24-L515)-(24-J515))*0.204)),0)+IF(F515="PT",IF(L515&gt;31,0,IF(J515&gt;31,(32-L515)*0.204,((32-L515)-(32-J515))*0.204)),0)+IF(F515="JOŽ",IF(L515&gt;23,0,IF(J515&gt;23,(24-L515)*0.255,((24-L515)-(24-J515))*0.255)),0)+IF(F515="JPČ",IF(L515&gt;23,0,IF(J515&gt;23,(24-L515)*0.204,((24-L515)-(24-J515))*0.204)),0)+IF(F515="JEČ",IF(L515&gt;15,0,IF(J515&gt;15,(16-L515)*0.102,((16-L515)-(16-J515))*0.102)),0)+IF(F515="JEOF",IF(L515&gt;15,0,IF(J515&gt;15,(16-L515)*0.102,((16-L515)-(16-J515))*0.102)),0)+IF(F515="JnPČ",IF(L515&gt;15,0,IF(J515&gt;15,(16-L515)*0.153,((16-L515)-(16-J515))*0.153)),0)+IF(F515="JnEČ",IF(L515&gt;15,0,IF(J515&gt;15,(16-L515)*0.0765,((16-L515)-(16-J515))*0.0765)),0)+IF(F515="JčPČ",IF(L515&gt;15,0,IF(J515&gt;15,(16-L515)*0.06375,((16-L515)-(16-J515))*0.06375)),0)+IF(F515="JčEČ",IF(L515&gt;15,0,IF(J515&gt;15,(16-L515)*0.051,((16-L515)-(16-J515))*0.051)),0)+IF(F515="NEAK",IF(L515&gt;23,0,IF(J515&gt;23,(24-L515)*0.03444,((24-L515)-(24-J515))*0.03444)),0))</f>
        <v>0</v>
      </c>
      <c r="Q515" s="11">
        <f t="shared" ref="Q515:Q523" si="183">IF(ISERROR(P515*100/N515),0,(P515*100/N515))</f>
        <v>0</v>
      </c>
      <c r="R515" s="10">
        <f t="shared" si="181"/>
        <v>0</v>
      </c>
    </row>
    <row r="516" spans="1:18">
      <c r="A516" s="62">
        <v>3</v>
      </c>
      <c r="B516" s="62"/>
      <c r="C516" s="1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3">
        <f t="shared" si="177"/>
        <v>0</v>
      </c>
      <c r="O516" s="9">
        <f t="shared" si="178"/>
        <v>0</v>
      </c>
      <c r="P516" s="4">
        <f t="shared" si="182"/>
        <v>0</v>
      </c>
      <c r="Q516" s="11">
        <f t="shared" si="183"/>
        <v>0</v>
      </c>
      <c r="R516" s="10">
        <f t="shared" si="181"/>
        <v>0</v>
      </c>
    </row>
    <row r="517" spans="1:18">
      <c r="A517" s="62">
        <v>4</v>
      </c>
      <c r="B517" s="62"/>
      <c r="C517" s="1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3">
        <f t="shared" si="177"/>
        <v>0</v>
      </c>
      <c r="O517" s="9">
        <f t="shared" si="178"/>
        <v>0</v>
      </c>
      <c r="P517" s="4">
        <f t="shared" si="182"/>
        <v>0</v>
      </c>
      <c r="Q517" s="11">
        <f t="shared" si="183"/>
        <v>0</v>
      </c>
      <c r="R517" s="10">
        <f t="shared" si="181"/>
        <v>0</v>
      </c>
    </row>
    <row r="518" spans="1:18">
      <c r="A518" s="62">
        <v>5</v>
      </c>
      <c r="B518" s="62"/>
      <c r="C518" s="1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3">
        <f t="shared" si="177"/>
        <v>0</v>
      </c>
      <c r="O518" s="9">
        <f t="shared" si="178"/>
        <v>0</v>
      </c>
      <c r="P518" s="4">
        <f t="shared" si="182"/>
        <v>0</v>
      </c>
      <c r="Q518" s="11">
        <f t="shared" si="183"/>
        <v>0</v>
      </c>
      <c r="R518" s="10">
        <f t="shared" si="181"/>
        <v>0</v>
      </c>
    </row>
    <row r="519" spans="1:18">
      <c r="A519" s="62">
        <v>6</v>
      </c>
      <c r="B519" s="62"/>
      <c r="C519" s="1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3">
        <f t="shared" si="177"/>
        <v>0</v>
      </c>
      <c r="O519" s="9">
        <f t="shared" si="178"/>
        <v>0</v>
      </c>
      <c r="P519" s="4">
        <f t="shared" si="182"/>
        <v>0</v>
      </c>
      <c r="Q519" s="11">
        <f t="shared" si="183"/>
        <v>0</v>
      </c>
      <c r="R519" s="10">
        <f t="shared" si="181"/>
        <v>0</v>
      </c>
    </row>
    <row r="520" spans="1:18">
      <c r="A520" s="62">
        <v>7</v>
      </c>
      <c r="B520" s="62"/>
      <c r="C520" s="1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3">
        <f t="shared" si="177"/>
        <v>0</v>
      </c>
      <c r="O520" s="9">
        <f t="shared" si="178"/>
        <v>0</v>
      </c>
      <c r="P520" s="4">
        <f t="shared" si="182"/>
        <v>0</v>
      </c>
      <c r="Q520" s="11">
        <f t="shared" si="183"/>
        <v>0</v>
      </c>
      <c r="R520" s="10">
        <f t="shared" si="181"/>
        <v>0</v>
      </c>
    </row>
    <row r="521" spans="1:18">
      <c r="A521" s="62">
        <v>8</v>
      </c>
      <c r="B521" s="62"/>
      <c r="C521" s="1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3">
        <f t="shared" si="177"/>
        <v>0</v>
      </c>
      <c r="O521" s="9">
        <f t="shared" si="178"/>
        <v>0</v>
      </c>
      <c r="P521" s="4">
        <f t="shared" si="182"/>
        <v>0</v>
      </c>
      <c r="Q521" s="11">
        <f t="shared" si="183"/>
        <v>0</v>
      </c>
      <c r="R521" s="10">
        <f t="shared" si="181"/>
        <v>0</v>
      </c>
    </row>
    <row r="522" spans="1:18">
      <c r="A522" s="62">
        <v>9</v>
      </c>
      <c r="B522" s="62"/>
      <c r="C522" s="1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3">
        <f t="shared" si="177"/>
        <v>0</v>
      </c>
      <c r="O522" s="9">
        <f t="shared" si="178"/>
        <v>0</v>
      </c>
      <c r="P522" s="4">
        <f t="shared" si="182"/>
        <v>0</v>
      </c>
      <c r="Q522" s="11">
        <f t="shared" si="183"/>
        <v>0</v>
      </c>
      <c r="R522" s="10">
        <f t="shared" si="181"/>
        <v>0</v>
      </c>
    </row>
    <row r="523" spans="1:18">
      <c r="A523" s="62">
        <v>10</v>
      </c>
      <c r="B523" s="62"/>
      <c r="C523" s="1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3">
        <f t="shared" si="177"/>
        <v>0</v>
      </c>
      <c r="O523" s="9">
        <f t="shared" si="178"/>
        <v>0</v>
      </c>
      <c r="P523" s="4">
        <f t="shared" si="182"/>
        <v>0</v>
      </c>
      <c r="Q523" s="11">
        <f t="shared" si="183"/>
        <v>0</v>
      </c>
      <c r="R523" s="10">
        <f t="shared" si="181"/>
        <v>0</v>
      </c>
    </row>
    <row r="524" spans="1:18">
      <c r="A524" s="79" t="s">
        <v>35</v>
      </c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1"/>
      <c r="R524" s="10">
        <f>SUM(R514:R523)</f>
        <v>0</v>
      </c>
    </row>
    <row r="525" spans="1:18" ht="15.75">
      <c r="A525" s="24" t="s">
        <v>36</v>
      </c>
      <c r="B525" s="2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6"/>
    </row>
    <row r="526" spans="1:18">
      <c r="A526" s="49" t="s">
        <v>44</v>
      </c>
      <c r="B526" s="49"/>
      <c r="C526" s="49"/>
      <c r="D526" s="49"/>
      <c r="E526" s="49"/>
      <c r="F526" s="49"/>
      <c r="G526" s="49"/>
      <c r="H526" s="49"/>
      <c r="I526" s="49"/>
      <c r="J526" s="15"/>
      <c r="K526" s="15"/>
      <c r="L526" s="15"/>
      <c r="M526" s="15"/>
      <c r="N526" s="15"/>
      <c r="O526" s="15"/>
      <c r="P526" s="15"/>
      <c r="Q526" s="15"/>
      <c r="R526" s="16"/>
    </row>
    <row r="527" spans="1:18" s="8" customFormat="1">
      <c r="A527" s="49"/>
      <c r="B527" s="49"/>
      <c r="C527" s="49"/>
      <c r="D527" s="49"/>
      <c r="E527" s="49"/>
      <c r="F527" s="49"/>
      <c r="G527" s="49"/>
      <c r="H527" s="49"/>
      <c r="I527" s="49"/>
      <c r="J527" s="15"/>
      <c r="K527" s="15"/>
      <c r="L527" s="15"/>
      <c r="M527" s="15"/>
      <c r="N527" s="15"/>
      <c r="O527" s="15"/>
      <c r="P527" s="15"/>
      <c r="Q527" s="15"/>
      <c r="R527" s="16"/>
    </row>
    <row r="528" spans="1:18">
      <c r="A528" s="75" t="s">
        <v>92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58"/>
      <c r="R528" s="8"/>
    </row>
    <row r="529" spans="1:18" ht="18">
      <c r="A529" s="77" t="s">
        <v>27</v>
      </c>
      <c r="B529" s="78"/>
      <c r="C529" s="78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8"/>
      <c r="R529" s="8"/>
    </row>
    <row r="530" spans="1:18">
      <c r="A530" s="75" t="s">
        <v>61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58"/>
      <c r="R530" s="8"/>
    </row>
    <row r="531" spans="1:18">
      <c r="A531" s="62">
        <v>1</v>
      </c>
      <c r="B531" s="62"/>
      <c r="C531" s="1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3">
        <f t="shared" ref="N531:N540" si="184">(IF(F531="OŽ",IF(L531=1,550.8,IF(L531=2,426.38,IF(L531=3,342.14,IF(L531=4,181.44,IF(L531=5,168.48,IF(L531=6,155.52,IF(L531=7,148.5,IF(L531=8,144,0))))))))+IF(L531&lt;=8,0,IF(L531&lt;=16,137.7,IF(L531&lt;=24,108,IF(L531&lt;=32,80.1,IF(L531&lt;=36,52.2,0)))))-IF(L531&lt;=8,0,IF(L531&lt;=16,(L531-9)*2.754,IF(L531&lt;=24,(L531-17)* 2.754,IF(L531&lt;=32,(L531-25)* 2.754,IF(L531&lt;=36,(L531-33)*2.754,0))))),0)+IF(F531="PČ",IF(L531=1,449,IF(L531=2,314.6,IF(L531=3,238,IF(L531=4,172,IF(L531=5,159,IF(L531=6,145,IF(L531=7,132,IF(L531=8,119,0))))))))+IF(L531&lt;=8,0,IF(L531&lt;=16,88,IF(L531&lt;=24,55,IF(L531&lt;=32,22,0))))-IF(L531&lt;=8,0,IF(L531&lt;=16,(L531-9)*2.245,IF(L531&lt;=24,(L531-17)*2.245,IF(L531&lt;=32,(L531-25)*2.245,0)))),0)+IF(F531="PČneol",IF(L531=1,85,IF(L531=2,64.61,IF(L531=3,50.76,IF(L531=4,16.25,IF(L531=5,15,IF(L531=6,13.75,IF(L531=7,12.5,IF(L531=8,11.25,0))))))))+IF(L531&lt;=8,0,IF(L531&lt;=16,9,0))-IF(L531&lt;=8,0,IF(L531&lt;=16,(L531-9)*0.425,0)),0)+IF(F531="PŽ",IF(L531=1,85,IF(L531=2,59.5,IF(L531=3,45,IF(L531=4,32.5,IF(L531=5,30,IF(L531=6,27.5,IF(L531=7,25,IF(L531=8,22.5,0))))))))+IF(L531&lt;=8,0,IF(L531&lt;=16,19,IF(L531&lt;=24,13,IF(L531&lt;=32,8,0))))-IF(L531&lt;=8,0,IF(L531&lt;=16,(L531-9)*0.425,IF(L531&lt;=24,(L531-17)*0.425,IF(L531&lt;=32,(L531-25)*0.425,0)))),0)+IF(F531="EČ",IF(L531=1,204,IF(L531=2,156.24,IF(L531=3,123.84,IF(L531=4,72,IF(L531=5,66,IF(L531=6,60,IF(L531=7,54,IF(L531=8,48,0))))))))+IF(L531&lt;=8,0,IF(L531&lt;=16,40,IF(L531&lt;=24,25,0)))-IF(L531&lt;=8,0,IF(L531&lt;=16,(L531-9)*1.02,IF(L531&lt;=24,(L531-17)*1.02,0))),0)+IF(F531="EČneol",IF(L531=1,68,IF(L531=2,51.69,IF(L531=3,40.61,IF(L531=4,13,IF(L531=5,12,IF(L531=6,11,IF(L531=7,10,IF(L531=8,9,0)))))))))+IF(F531="EŽ",IF(L531=1,68,IF(L531=2,47.6,IF(L531=3,36,IF(L531=4,18,IF(L531=5,16.5,IF(L531=6,15,IF(L531=7,13.5,IF(L531=8,12,0))))))))+IF(L531&lt;=8,0,IF(L531&lt;=16,10,IF(L531&lt;=24,6,0)))-IF(L531&lt;=8,0,IF(L531&lt;=16,(L531-9)*0.34,IF(L531&lt;=24,(L531-17)*0.34,0))),0)+IF(F531="PT",IF(L531=1,68,IF(L531=2,52.08,IF(L531=3,41.28,IF(L531=4,24,IF(L531=5,22,IF(L531=6,20,IF(L531=7,18,IF(L531=8,16,0))))))))+IF(L531&lt;=8,0,IF(L531&lt;=16,13,IF(L531&lt;=24,9,IF(L531&lt;=32,4,0))))-IF(L531&lt;=8,0,IF(L531&lt;=16,(L531-9)*0.34,IF(L531&lt;=24,(L531-17)*0.34,IF(L531&lt;=32,(L531-25)*0.34,0)))),0)+IF(F531="JOŽ",IF(L531=1,85,IF(L531=2,59.5,IF(L531=3,45,IF(L531=4,32.5,IF(L531=5,30,IF(L531=6,27.5,IF(L531=7,25,IF(L531=8,22.5,0))))))))+IF(L531&lt;=8,0,IF(L531&lt;=16,19,IF(L531&lt;=24,13,0)))-IF(L531&lt;=8,0,IF(L531&lt;=16,(L531-9)*0.425,IF(L531&lt;=24,(L531-17)*0.425,0))),0)+IF(F531="JPČ",IF(L531=1,68,IF(L531=2,47.6,IF(L531=3,36,IF(L531=4,26,IF(L531=5,24,IF(L531=6,22,IF(L531=7,20,IF(L531=8,18,0))))))))+IF(L531&lt;=8,0,IF(L531&lt;=16,13,IF(L531&lt;=24,9,0)))-IF(L531&lt;=8,0,IF(L531&lt;=16,(L531-9)*0.34,IF(L531&lt;=24,(L531-17)*0.34,0))),0)+IF(F531="JEČ",IF(L531=1,34,IF(L531=2,26.04,IF(L531=3,20.6,IF(L531=4,12,IF(L531=5,11,IF(L531=6,10,IF(L531=7,9,IF(L531=8,8,0))))))))+IF(L531&lt;=8,0,IF(L531&lt;=16,6,0))-IF(L531&lt;=8,0,IF(L531&lt;=16,(L531-9)*0.17,0)),0)+IF(F531="JEOF",IF(L531=1,34,IF(L531=2,26.04,IF(L531=3,20.6,IF(L531=4,12,IF(L531=5,11,IF(L531=6,10,IF(L531=7,9,IF(L531=8,8,0))))))))+IF(L531&lt;=8,0,IF(L531&lt;=16,6,0))-IF(L531&lt;=8,0,IF(L531&lt;=16,(L531-9)*0.17,0)),0)+IF(F531="JnPČ",IF(L531=1,51,IF(L531=2,35.7,IF(L531=3,27,IF(L531=4,19.5,IF(L531=5,18,IF(L531=6,16.5,IF(L531=7,15,IF(L531=8,13.5,0))))))))+IF(L531&lt;=8,0,IF(L531&lt;=16,10,0))-IF(L531&lt;=8,0,IF(L531&lt;=16,(L531-9)*0.255,0)),0)+IF(F531="JnEČ",IF(L531=1,25.5,IF(L531=2,19.53,IF(L531=3,15.48,IF(L531=4,9,IF(L531=5,8.25,IF(L531=6,7.5,IF(L531=7,6.75,IF(L531=8,6,0))))))))+IF(L531&lt;=8,0,IF(L531&lt;=16,5,0))-IF(L531&lt;=8,0,IF(L531&lt;=16,(L531-9)*0.1275,0)),0)+IF(F531="JčPČ",IF(L531=1,21.25,IF(L531=2,14.5,IF(L531=3,11.5,IF(L531=4,7,IF(L531=5,6.5,IF(L531=6,6,IF(L531=7,5.5,IF(L531=8,5,0))))))))+IF(L531&lt;=8,0,IF(L531&lt;=16,4,0))-IF(L531&lt;=8,0,IF(L531&lt;=16,(L531-9)*0.10625,0)),0)+IF(F531="JčEČ",IF(L531=1,17,IF(L531=2,13.02,IF(L531=3,10.32,IF(L531=4,6,IF(L531=5,5.5,IF(L531=6,5,IF(L531=7,4.5,IF(L531=8,4,0))))))))+IF(L531&lt;=8,0,IF(L531&lt;=16,3,0))-IF(L531&lt;=8,0,IF(L531&lt;=16,(L531-9)*0.085,0)),0)+IF(F531="NEAK",IF(L531=1,11.48,IF(L531=2,8.79,IF(L531=3,6.97,IF(L531=4,4.05,IF(L531=5,3.71,IF(L531=6,3.38,IF(L531=7,3.04,IF(L531=8,2.7,0))))))))+IF(L531&lt;=8,0,IF(L531&lt;=16,2,IF(L531&lt;=24,1.3,0)))-IF(L531&lt;=8,0,IF(L531&lt;=16,(L531-9)*0.0574,IF(L531&lt;=24,(L531-17)*0.0574,0))),0))*IF(L531&lt;0,1,IF(OR(F531="PČ",F531="PŽ",F531="PT"),IF(J531&lt;32,J531/32,1),1))* IF(L531&lt;0,1,IF(OR(F531="EČ",F531="EŽ",F531="JOŽ",F531="JPČ",F531="NEAK"),IF(J531&lt;24,J531/24,1),1))*IF(L531&lt;0,1,IF(OR(F531="PČneol",F531="JEČ",F531="JEOF",F531="JnPČ",F531="JnEČ",F531="JčPČ",F531="JčEČ"),IF(J531&lt;16,J531/16,1),1))*IF(L531&lt;0,1,IF(F531="EČneol",IF(J531&lt;8,J531/8,1),1))</f>
        <v>0</v>
      </c>
      <c r="O531" s="9">
        <f t="shared" ref="O531:O540" si="185">IF(F531="OŽ",N531,IF(H531="Ne",IF(J531*0.3&lt;J531-L531,N531,0),IF(J531*0.1&lt;J531-L531,N531,0)))</f>
        <v>0</v>
      </c>
      <c r="P531" s="4">
        <f t="shared" ref="P531" si="186">IF(O531=0,0,IF(F531="OŽ",IF(L531&gt;35,0,IF(J531&gt;35,(36-L531)*1.836,((36-L531)-(36-J531))*1.836)),0)+IF(F531="PČ",IF(L531&gt;31,0,IF(J531&gt;31,(32-L531)*1.347,((32-L531)-(32-J531))*1.347)),0)+ IF(F531="PČneol",IF(L531&gt;15,0,IF(J531&gt;15,(16-L531)*0.255,((16-L531)-(16-J531))*0.255)),0)+IF(F531="PŽ",IF(L531&gt;31,0,IF(J531&gt;31,(32-L531)*0.255,((32-L531)-(32-J531))*0.255)),0)+IF(F531="EČ",IF(L531&gt;23,0,IF(J531&gt;23,(24-L531)*0.612,((24-L531)-(24-J531))*0.612)),0)+IF(F531="EČneol",IF(L531&gt;7,0,IF(J531&gt;7,(8-L531)*0.204,((8-L531)-(8-J531))*0.204)),0)+IF(F531="EŽ",IF(L531&gt;23,0,IF(J531&gt;23,(24-L531)*0.204,((24-L531)-(24-J531))*0.204)),0)+IF(F531="PT",IF(L531&gt;31,0,IF(J531&gt;31,(32-L531)*0.204,((32-L531)-(32-J531))*0.204)),0)+IF(F531="JOŽ",IF(L531&gt;23,0,IF(J531&gt;23,(24-L531)*0.255,((24-L531)-(24-J531))*0.255)),0)+IF(F531="JPČ",IF(L531&gt;23,0,IF(J531&gt;23,(24-L531)*0.204,((24-L531)-(24-J531))*0.204)),0)+IF(F531="JEČ",IF(L531&gt;15,0,IF(J531&gt;15,(16-L531)*0.102,((16-L531)-(16-J531))*0.102)),0)+IF(F531="JEOF",IF(L531&gt;15,0,IF(J531&gt;15,(16-L531)*0.102,((16-L531)-(16-J531))*0.102)),0)+IF(F531="JnPČ",IF(L531&gt;15,0,IF(J531&gt;15,(16-L531)*0.153,((16-L531)-(16-J531))*0.153)),0)+IF(F531="JnEČ",IF(L531&gt;15,0,IF(J531&gt;15,(16-L531)*0.0765,((16-L531)-(16-J531))*0.0765)),0)+IF(F531="JčPČ",IF(L531&gt;15,0,IF(J531&gt;15,(16-L531)*0.06375,((16-L531)-(16-J531))*0.06375)),0)+IF(F531="JčEČ",IF(L531&gt;15,0,IF(J531&gt;15,(16-L531)*0.051,((16-L531)-(16-J531))*0.051)),0)+IF(F531="NEAK",IF(L531&gt;23,0,IF(J531&gt;23,(24-L531)*0.03444,((24-L531)-(24-J531))*0.03444)),0))</f>
        <v>0</v>
      </c>
      <c r="Q531" s="11">
        <f t="shared" ref="Q531" si="187">IF(ISERROR(P531*100/N531),0,(P531*100/N531))</f>
        <v>0</v>
      </c>
      <c r="R531" s="10">
        <f t="shared" ref="R531:R540" si="188">IF(Q531&lt;=30,O531+P531,O531+O531*0.3)*IF(G531=1,0.4,IF(G531=2,0.75,IF(G531="1 (kas 4 m. 1 k. nerengiamos)",0.52,1)))*IF(D531="olimpinė",1,IF(M531="Ne",0.5,1))*IF(OR(A$5="Lietuvos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federacija"),IF(OR(J531&lt;8,K531&lt;16),0,1),1)*E531*IF(I531&lt;=1,1,1/I531)*IF(OR(A$5="Lietuvos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32" spans="1:18">
      <c r="A532" s="62">
        <v>2</v>
      </c>
      <c r="B532" s="62"/>
      <c r="C532" s="1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3">
        <f t="shared" si="184"/>
        <v>0</v>
      </c>
      <c r="O532" s="9">
        <f t="shared" si="185"/>
        <v>0</v>
      </c>
      <c r="P532" s="4">
        <f t="shared" ref="P532:P540" si="189">IF(O532=0,0,IF(F532="OŽ",IF(L532&gt;35,0,IF(J532&gt;35,(36-L532)*1.836,((36-L532)-(36-J532))*1.836)),0)+IF(F532="PČ",IF(L532&gt;31,0,IF(J532&gt;31,(32-L532)*1.347,((32-L532)-(32-J532))*1.347)),0)+ IF(F532="PČneol",IF(L532&gt;15,0,IF(J532&gt;15,(16-L532)*0.255,((16-L532)-(16-J532))*0.255)),0)+IF(F532="PŽ",IF(L532&gt;31,0,IF(J532&gt;31,(32-L532)*0.255,((32-L532)-(32-J532))*0.255)),0)+IF(F532="EČ",IF(L532&gt;23,0,IF(J532&gt;23,(24-L532)*0.612,((24-L532)-(24-J532))*0.612)),0)+IF(F532="EČneol",IF(L532&gt;7,0,IF(J532&gt;7,(8-L532)*0.204,((8-L532)-(8-J532))*0.204)),0)+IF(F532="EŽ",IF(L532&gt;23,0,IF(J532&gt;23,(24-L532)*0.204,((24-L532)-(24-J532))*0.204)),0)+IF(F532="PT",IF(L532&gt;31,0,IF(J532&gt;31,(32-L532)*0.204,((32-L532)-(32-J532))*0.204)),0)+IF(F532="JOŽ",IF(L532&gt;23,0,IF(J532&gt;23,(24-L532)*0.255,((24-L532)-(24-J532))*0.255)),0)+IF(F532="JPČ",IF(L532&gt;23,0,IF(J532&gt;23,(24-L532)*0.204,((24-L532)-(24-J532))*0.204)),0)+IF(F532="JEČ",IF(L532&gt;15,0,IF(J532&gt;15,(16-L532)*0.102,((16-L532)-(16-J532))*0.102)),0)+IF(F532="JEOF",IF(L532&gt;15,0,IF(J532&gt;15,(16-L532)*0.102,((16-L532)-(16-J532))*0.102)),0)+IF(F532="JnPČ",IF(L532&gt;15,0,IF(J532&gt;15,(16-L532)*0.153,((16-L532)-(16-J532))*0.153)),0)+IF(F532="JnEČ",IF(L532&gt;15,0,IF(J532&gt;15,(16-L532)*0.0765,((16-L532)-(16-J532))*0.0765)),0)+IF(F532="JčPČ",IF(L532&gt;15,0,IF(J532&gt;15,(16-L532)*0.06375,((16-L532)-(16-J532))*0.06375)),0)+IF(F532="JčEČ",IF(L532&gt;15,0,IF(J532&gt;15,(16-L532)*0.051,((16-L532)-(16-J532))*0.051)),0)+IF(F532="NEAK",IF(L532&gt;23,0,IF(J532&gt;23,(24-L532)*0.03444,((24-L532)-(24-J532))*0.03444)),0))</f>
        <v>0</v>
      </c>
      <c r="Q532" s="11">
        <f t="shared" ref="Q532:Q540" si="190">IF(ISERROR(P532*100/N532),0,(P532*100/N532))</f>
        <v>0</v>
      </c>
      <c r="R532" s="10">
        <f t="shared" si="188"/>
        <v>0</v>
      </c>
    </row>
    <row r="533" spans="1:18">
      <c r="A533" s="62">
        <v>3</v>
      </c>
      <c r="B533" s="62"/>
      <c r="C533" s="1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3">
        <f t="shared" si="184"/>
        <v>0</v>
      </c>
      <c r="O533" s="9">
        <f t="shared" si="185"/>
        <v>0</v>
      </c>
      <c r="P533" s="4">
        <f t="shared" si="189"/>
        <v>0</v>
      </c>
      <c r="Q533" s="11">
        <f t="shared" si="190"/>
        <v>0</v>
      </c>
      <c r="R533" s="10">
        <f t="shared" si="188"/>
        <v>0</v>
      </c>
    </row>
    <row r="534" spans="1:18">
      <c r="A534" s="62">
        <v>4</v>
      </c>
      <c r="B534" s="62"/>
      <c r="C534" s="1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3">
        <f t="shared" si="184"/>
        <v>0</v>
      </c>
      <c r="O534" s="9">
        <f t="shared" si="185"/>
        <v>0</v>
      </c>
      <c r="P534" s="4">
        <f t="shared" si="189"/>
        <v>0</v>
      </c>
      <c r="Q534" s="11">
        <f t="shared" si="190"/>
        <v>0</v>
      </c>
      <c r="R534" s="10">
        <f t="shared" si="188"/>
        <v>0</v>
      </c>
    </row>
    <row r="535" spans="1:18">
      <c r="A535" s="62">
        <v>5</v>
      </c>
      <c r="B535" s="62"/>
      <c r="C535" s="1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3">
        <f t="shared" si="184"/>
        <v>0</v>
      </c>
      <c r="O535" s="9">
        <f t="shared" si="185"/>
        <v>0</v>
      </c>
      <c r="P535" s="4">
        <f t="shared" si="189"/>
        <v>0</v>
      </c>
      <c r="Q535" s="11">
        <f t="shared" si="190"/>
        <v>0</v>
      </c>
      <c r="R535" s="10">
        <f t="shared" si="188"/>
        <v>0</v>
      </c>
    </row>
    <row r="536" spans="1:18">
      <c r="A536" s="62">
        <v>6</v>
      </c>
      <c r="B536" s="62"/>
      <c r="C536" s="1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3">
        <f t="shared" si="184"/>
        <v>0</v>
      </c>
      <c r="O536" s="9">
        <f t="shared" si="185"/>
        <v>0</v>
      </c>
      <c r="P536" s="4">
        <f t="shared" si="189"/>
        <v>0</v>
      </c>
      <c r="Q536" s="11">
        <f t="shared" si="190"/>
        <v>0</v>
      </c>
      <c r="R536" s="10">
        <f t="shared" si="188"/>
        <v>0</v>
      </c>
    </row>
    <row r="537" spans="1:18">
      <c r="A537" s="62">
        <v>7</v>
      </c>
      <c r="B537" s="62"/>
      <c r="C537" s="1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3">
        <f t="shared" si="184"/>
        <v>0</v>
      </c>
      <c r="O537" s="9">
        <f t="shared" si="185"/>
        <v>0</v>
      </c>
      <c r="P537" s="4">
        <f t="shared" si="189"/>
        <v>0</v>
      </c>
      <c r="Q537" s="11">
        <f t="shared" si="190"/>
        <v>0</v>
      </c>
      <c r="R537" s="10">
        <f t="shared" si="188"/>
        <v>0</v>
      </c>
    </row>
    <row r="538" spans="1:18">
      <c r="A538" s="62">
        <v>8</v>
      </c>
      <c r="B538" s="62"/>
      <c r="C538" s="1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3">
        <f t="shared" si="184"/>
        <v>0</v>
      </c>
      <c r="O538" s="9">
        <f t="shared" si="185"/>
        <v>0</v>
      </c>
      <c r="P538" s="4">
        <f t="shared" si="189"/>
        <v>0</v>
      </c>
      <c r="Q538" s="11">
        <f t="shared" si="190"/>
        <v>0</v>
      </c>
      <c r="R538" s="10">
        <f t="shared" si="188"/>
        <v>0</v>
      </c>
    </row>
    <row r="539" spans="1:18">
      <c r="A539" s="62">
        <v>9</v>
      </c>
      <c r="B539" s="62"/>
      <c r="C539" s="1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3">
        <f t="shared" si="184"/>
        <v>0</v>
      </c>
      <c r="O539" s="9">
        <f t="shared" si="185"/>
        <v>0</v>
      </c>
      <c r="P539" s="4">
        <f t="shared" si="189"/>
        <v>0</v>
      </c>
      <c r="Q539" s="11">
        <f t="shared" si="190"/>
        <v>0</v>
      </c>
      <c r="R539" s="10">
        <f t="shared" si="188"/>
        <v>0</v>
      </c>
    </row>
    <row r="540" spans="1:18">
      <c r="A540" s="62">
        <v>10</v>
      </c>
      <c r="B540" s="62"/>
      <c r="C540" s="1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3">
        <f t="shared" si="184"/>
        <v>0</v>
      </c>
      <c r="O540" s="9">
        <f t="shared" si="185"/>
        <v>0</v>
      </c>
      <c r="P540" s="4">
        <f t="shared" si="189"/>
        <v>0</v>
      </c>
      <c r="Q540" s="11">
        <f t="shared" si="190"/>
        <v>0</v>
      </c>
      <c r="R540" s="10">
        <f t="shared" si="188"/>
        <v>0</v>
      </c>
    </row>
    <row r="541" spans="1:18">
      <c r="A541" s="79" t="s">
        <v>35</v>
      </c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1"/>
      <c r="R541" s="10">
        <f>SUM(R531:R540)</f>
        <v>0</v>
      </c>
    </row>
    <row r="542" spans="1:18" ht="15.75">
      <c r="A542" s="24" t="s">
        <v>36</v>
      </c>
      <c r="B542" s="2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6"/>
    </row>
    <row r="543" spans="1:18">
      <c r="A543" s="49" t="s">
        <v>44</v>
      </c>
      <c r="B543" s="49"/>
      <c r="C543" s="49"/>
      <c r="D543" s="49"/>
      <c r="E543" s="49"/>
      <c r="F543" s="49"/>
      <c r="G543" s="49"/>
      <c r="H543" s="49"/>
      <c r="I543" s="49"/>
      <c r="J543" s="15"/>
      <c r="K543" s="15"/>
      <c r="L543" s="15"/>
      <c r="M543" s="15"/>
      <c r="N543" s="15"/>
      <c r="O543" s="15"/>
      <c r="P543" s="15"/>
      <c r="Q543" s="15"/>
      <c r="R543" s="16"/>
    </row>
    <row r="544" spans="1:18" s="8" customFormat="1">
      <c r="A544" s="49"/>
      <c r="B544" s="49"/>
      <c r="C544" s="49"/>
      <c r="D544" s="49"/>
      <c r="E544" s="49"/>
      <c r="F544" s="49"/>
      <c r="G544" s="49"/>
      <c r="H544" s="49"/>
      <c r="I544" s="49"/>
      <c r="J544" s="15"/>
      <c r="K544" s="15"/>
      <c r="L544" s="15"/>
      <c r="M544" s="15"/>
      <c r="N544" s="15"/>
      <c r="O544" s="15"/>
      <c r="P544" s="15"/>
      <c r="Q544" s="15"/>
      <c r="R544" s="16"/>
    </row>
    <row r="545" spans="1:18" ht="13.9" customHeight="1">
      <c r="A545" s="75" t="s">
        <v>92</v>
      </c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58"/>
      <c r="R545" s="8"/>
    </row>
    <row r="546" spans="1:18" ht="15.6" customHeight="1">
      <c r="A546" s="77" t="s">
        <v>27</v>
      </c>
      <c r="B546" s="78"/>
      <c r="C546" s="78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8"/>
      <c r="R546" s="8"/>
    </row>
    <row r="547" spans="1:18" ht="13.9" customHeight="1">
      <c r="A547" s="75" t="s">
        <v>61</v>
      </c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58"/>
      <c r="R547" s="8"/>
    </row>
    <row r="548" spans="1:18">
      <c r="A548" s="62">
        <v>1</v>
      </c>
      <c r="B548" s="62"/>
      <c r="C548" s="1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3">
        <f t="shared" ref="N548:N557" si="191">(IF(F548="OŽ",IF(L548=1,550.8,IF(L548=2,426.38,IF(L548=3,342.14,IF(L548=4,181.44,IF(L548=5,168.48,IF(L548=6,155.52,IF(L548=7,148.5,IF(L548=8,144,0))))))))+IF(L548&lt;=8,0,IF(L548&lt;=16,137.7,IF(L548&lt;=24,108,IF(L548&lt;=32,80.1,IF(L548&lt;=36,52.2,0)))))-IF(L548&lt;=8,0,IF(L548&lt;=16,(L548-9)*2.754,IF(L548&lt;=24,(L548-17)* 2.754,IF(L548&lt;=32,(L548-25)* 2.754,IF(L548&lt;=36,(L548-33)*2.754,0))))),0)+IF(F548="PČ",IF(L548=1,449,IF(L548=2,314.6,IF(L548=3,238,IF(L548=4,172,IF(L548=5,159,IF(L548=6,145,IF(L548=7,132,IF(L548=8,119,0))))))))+IF(L548&lt;=8,0,IF(L548&lt;=16,88,IF(L548&lt;=24,55,IF(L548&lt;=32,22,0))))-IF(L548&lt;=8,0,IF(L548&lt;=16,(L548-9)*2.245,IF(L548&lt;=24,(L548-17)*2.245,IF(L548&lt;=32,(L548-25)*2.245,0)))),0)+IF(F548="PČneol",IF(L548=1,85,IF(L548=2,64.61,IF(L548=3,50.76,IF(L548=4,16.25,IF(L548=5,15,IF(L548=6,13.75,IF(L548=7,12.5,IF(L548=8,11.25,0))))))))+IF(L548&lt;=8,0,IF(L548&lt;=16,9,0))-IF(L548&lt;=8,0,IF(L548&lt;=16,(L548-9)*0.425,0)),0)+IF(F548="PŽ",IF(L548=1,85,IF(L548=2,59.5,IF(L548=3,45,IF(L548=4,32.5,IF(L548=5,30,IF(L548=6,27.5,IF(L548=7,25,IF(L548=8,22.5,0))))))))+IF(L548&lt;=8,0,IF(L548&lt;=16,19,IF(L548&lt;=24,13,IF(L548&lt;=32,8,0))))-IF(L548&lt;=8,0,IF(L548&lt;=16,(L548-9)*0.425,IF(L548&lt;=24,(L548-17)*0.425,IF(L548&lt;=32,(L548-25)*0.425,0)))),0)+IF(F548="EČ",IF(L548=1,204,IF(L548=2,156.24,IF(L548=3,123.84,IF(L548=4,72,IF(L548=5,66,IF(L548=6,60,IF(L548=7,54,IF(L548=8,48,0))))))))+IF(L548&lt;=8,0,IF(L548&lt;=16,40,IF(L548&lt;=24,25,0)))-IF(L548&lt;=8,0,IF(L548&lt;=16,(L548-9)*1.02,IF(L548&lt;=24,(L548-17)*1.02,0))),0)+IF(F548="EČneol",IF(L548=1,68,IF(L548=2,51.69,IF(L548=3,40.61,IF(L548=4,13,IF(L548=5,12,IF(L548=6,11,IF(L548=7,10,IF(L548=8,9,0)))))))))+IF(F548="EŽ",IF(L548=1,68,IF(L548=2,47.6,IF(L548=3,36,IF(L548=4,18,IF(L548=5,16.5,IF(L548=6,15,IF(L548=7,13.5,IF(L548=8,12,0))))))))+IF(L548&lt;=8,0,IF(L548&lt;=16,10,IF(L548&lt;=24,6,0)))-IF(L548&lt;=8,0,IF(L548&lt;=16,(L548-9)*0.34,IF(L548&lt;=24,(L548-17)*0.34,0))),0)+IF(F548="PT",IF(L548=1,68,IF(L548=2,52.08,IF(L548=3,41.28,IF(L548=4,24,IF(L548=5,22,IF(L548=6,20,IF(L548=7,18,IF(L548=8,16,0))))))))+IF(L548&lt;=8,0,IF(L548&lt;=16,13,IF(L548&lt;=24,9,IF(L548&lt;=32,4,0))))-IF(L548&lt;=8,0,IF(L548&lt;=16,(L548-9)*0.34,IF(L548&lt;=24,(L548-17)*0.34,IF(L548&lt;=32,(L548-25)*0.34,0)))),0)+IF(F548="JOŽ",IF(L548=1,85,IF(L548=2,59.5,IF(L548=3,45,IF(L548=4,32.5,IF(L548=5,30,IF(L548=6,27.5,IF(L548=7,25,IF(L548=8,22.5,0))))))))+IF(L548&lt;=8,0,IF(L548&lt;=16,19,IF(L548&lt;=24,13,0)))-IF(L548&lt;=8,0,IF(L548&lt;=16,(L548-9)*0.425,IF(L548&lt;=24,(L548-17)*0.425,0))),0)+IF(F548="JPČ",IF(L548=1,68,IF(L548=2,47.6,IF(L548=3,36,IF(L548=4,26,IF(L548=5,24,IF(L548=6,22,IF(L548=7,20,IF(L548=8,18,0))))))))+IF(L548&lt;=8,0,IF(L548&lt;=16,13,IF(L548&lt;=24,9,0)))-IF(L548&lt;=8,0,IF(L548&lt;=16,(L548-9)*0.34,IF(L548&lt;=24,(L548-17)*0.34,0))),0)+IF(F548="JEČ",IF(L548=1,34,IF(L548=2,26.04,IF(L548=3,20.6,IF(L548=4,12,IF(L548=5,11,IF(L548=6,10,IF(L548=7,9,IF(L548=8,8,0))))))))+IF(L548&lt;=8,0,IF(L548&lt;=16,6,0))-IF(L548&lt;=8,0,IF(L548&lt;=16,(L548-9)*0.17,0)),0)+IF(F548="JEOF",IF(L548=1,34,IF(L548=2,26.04,IF(L548=3,20.6,IF(L548=4,12,IF(L548=5,11,IF(L548=6,10,IF(L548=7,9,IF(L548=8,8,0))))))))+IF(L548&lt;=8,0,IF(L548&lt;=16,6,0))-IF(L548&lt;=8,0,IF(L548&lt;=16,(L548-9)*0.17,0)),0)+IF(F548="JnPČ",IF(L548=1,51,IF(L548=2,35.7,IF(L548=3,27,IF(L548=4,19.5,IF(L548=5,18,IF(L548=6,16.5,IF(L548=7,15,IF(L548=8,13.5,0))))))))+IF(L548&lt;=8,0,IF(L548&lt;=16,10,0))-IF(L548&lt;=8,0,IF(L548&lt;=16,(L548-9)*0.255,0)),0)+IF(F548="JnEČ",IF(L548=1,25.5,IF(L548=2,19.53,IF(L548=3,15.48,IF(L548=4,9,IF(L548=5,8.25,IF(L548=6,7.5,IF(L548=7,6.75,IF(L548=8,6,0))))))))+IF(L548&lt;=8,0,IF(L548&lt;=16,5,0))-IF(L548&lt;=8,0,IF(L548&lt;=16,(L548-9)*0.1275,0)),0)+IF(F548="JčPČ",IF(L548=1,21.25,IF(L548=2,14.5,IF(L548=3,11.5,IF(L548=4,7,IF(L548=5,6.5,IF(L548=6,6,IF(L548=7,5.5,IF(L548=8,5,0))))))))+IF(L548&lt;=8,0,IF(L548&lt;=16,4,0))-IF(L548&lt;=8,0,IF(L548&lt;=16,(L548-9)*0.10625,0)),0)+IF(F548="JčEČ",IF(L548=1,17,IF(L548=2,13.02,IF(L548=3,10.32,IF(L548=4,6,IF(L548=5,5.5,IF(L548=6,5,IF(L548=7,4.5,IF(L548=8,4,0))))))))+IF(L548&lt;=8,0,IF(L548&lt;=16,3,0))-IF(L548&lt;=8,0,IF(L548&lt;=16,(L548-9)*0.085,0)),0)+IF(F548="NEAK",IF(L548=1,11.48,IF(L548=2,8.79,IF(L548=3,6.97,IF(L548=4,4.05,IF(L548=5,3.71,IF(L548=6,3.38,IF(L548=7,3.04,IF(L548=8,2.7,0))))))))+IF(L548&lt;=8,0,IF(L548&lt;=16,2,IF(L548&lt;=24,1.3,0)))-IF(L548&lt;=8,0,IF(L548&lt;=16,(L548-9)*0.0574,IF(L548&lt;=24,(L548-17)*0.0574,0))),0))*IF(L548&lt;0,1,IF(OR(F548="PČ",F548="PŽ",F548="PT"),IF(J548&lt;32,J548/32,1),1))* IF(L548&lt;0,1,IF(OR(F548="EČ",F548="EŽ",F548="JOŽ",F548="JPČ",F548="NEAK"),IF(J548&lt;24,J548/24,1),1))*IF(L548&lt;0,1,IF(OR(F548="PČneol",F548="JEČ",F548="JEOF",F548="JnPČ",F548="JnEČ",F548="JčPČ",F548="JčEČ"),IF(J548&lt;16,J548/16,1),1))*IF(L548&lt;0,1,IF(F548="EČneol",IF(J548&lt;8,J548/8,1),1))</f>
        <v>0</v>
      </c>
      <c r="O548" s="9">
        <f t="shared" ref="O548:O557" si="192">IF(F548="OŽ",N548,IF(H548="Ne",IF(J548*0.3&lt;J548-L548,N548,0),IF(J548*0.1&lt;J548-L548,N548,0)))</f>
        <v>0</v>
      </c>
      <c r="P548" s="4">
        <f t="shared" ref="P548" si="193">IF(O548=0,0,IF(F548="OŽ",IF(L548&gt;35,0,IF(J548&gt;35,(36-L548)*1.836,((36-L548)-(36-J548))*1.836)),0)+IF(F548="PČ",IF(L548&gt;31,0,IF(J548&gt;31,(32-L548)*1.347,((32-L548)-(32-J548))*1.347)),0)+ IF(F548="PČneol",IF(L548&gt;15,0,IF(J548&gt;15,(16-L548)*0.255,((16-L548)-(16-J548))*0.255)),0)+IF(F548="PŽ",IF(L548&gt;31,0,IF(J548&gt;31,(32-L548)*0.255,((32-L548)-(32-J548))*0.255)),0)+IF(F548="EČ",IF(L548&gt;23,0,IF(J548&gt;23,(24-L548)*0.612,((24-L548)-(24-J548))*0.612)),0)+IF(F548="EČneol",IF(L548&gt;7,0,IF(J548&gt;7,(8-L548)*0.204,((8-L548)-(8-J548))*0.204)),0)+IF(F548="EŽ",IF(L548&gt;23,0,IF(J548&gt;23,(24-L548)*0.204,((24-L548)-(24-J548))*0.204)),0)+IF(F548="PT",IF(L548&gt;31,0,IF(J548&gt;31,(32-L548)*0.204,((32-L548)-(32-J548))*0.204)),0)+IF(F548="JOŽ",IF(L548&gt;23,0,IF(J548&gt;23,(24-L548)*0.255,((24-L548)-(24-J548))*0.255)),0)+IF(F548="JPČ",IF(L548&gt;23,0,IF(J548&gt;23,(24-L548)*0.204,((24-L548)-(24-J548))*0.204)),0)+IF(F548="JEČ",IF(L548&gt;15,0,IF(J548&gt;15,(16-L548)*0.102,((16-L548)-(16-J548))*0.102)),0)+IF(F548="JEOF",IF(L548&gt;15,0,IF(J548&gt;15,(16-L548)*0.102,((16-L548)-(16-J548))*0.102)),0)+IF(F548="JnPČ",IF(L548&gt;15,0,IF(J548&gt;15,(16-L548)*0.153,((16-L548)-(16-J548))*0.153)),0)+IF(F548="JnEČ",IF(L548&gt;15,0,IF(J548&gt;15,(16-L548)*0.0765,((16-L548)-(16-J548))*0.0765)),0)+IF(F548="JčPČ",IF(L548&gt;15,0,IF(J548&gt;15,(16-L548)*0.06375,((16-L548)-(16-J548))*0.06375)),0)+IF(F548="JčEČ",IF(L548&gt;15,0,IF(J548&gt;15,(16-L548)*0.051,((16-L548)-(16-J548))*0.051)),0)+IF(F548="NEAK",IF(L548&gt;23,0,IF(J548&gt;23,(24-L548)*0.03444,((24-L548)-(24-J548))*0.03444)),0))</f>
        <v>0</v>
      </c>
      <c r="Q548" s="11">
        <f t="shared" ref="Q548" si="194">IF(ISERROR(P548*100/N548),0,(P548*100/N548))</f>
        <v>0</v>
      </c>
      <c r="R548" s="10">
        <f t="shared" ref="R548:R557" si="195">IF(Q548&lt;=30,O548+P548,O548+O548*0.3)*IF(G548=1,0.4,IF(G548=2,0.75,IF(G548="1 (kas 4 m. 1 k. nerengiamos)",0.52,1)))*IF(D548="olimpinė",1,IF(M548="Ne",0.5,1))*IF(OR(A$5="Lietuvos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federacija"),IF(OR(J548&lt;8,K548&lt;16),0,1),1)*E548*IF(I548&lt;=1,1,1/I548)*IF(OR(A$5="Lietuvos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49" spans="1:18">
      <c r="A549" s="62">
        <v>2</v>
      </c>
      <c r="B549" s="62"/>
      <c r="C549" s="1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3">
        <f t="shared" si="191"/>
        <v>0</v>
      </c>
      <c r="O549" s="9">
        <f t="shared" si="192"/>
        <v>0</v>
      </c>
      <c r="P549" s="4">
        <f t="shared" ref="P549:P557" si="196">IF(O549=0,0,IF(F549="OŽ",IF(L549&gt;35,0,IF(J549&gt;35,(36-L549)*1.836,((36-L549)-(36-J549))*1.836)),0)+IF(F549="PČ",IF(L549&gt;31,0,IF(J549&gt;31,(32-L549)*1.347,((32-L549)-(32-J549))*1.347)),0)+ IF(F549="PČneol",IF(L549&gt;15,0,IF(J549&gt;15,(16-L549)*0.255,((16-L549)-(16-J549))*0.255)),0)+IF(F549="PŽ",IF(L549&gt;31,0,IF(J549&gt;31,(32-L549)*0.255,((32-L549)-(32-J549))*0.255)),0)+IF(F549="EČ",IF(L549&gt;23,0,IF(J549&gt;23,(24-L549)*0.612,((24-L549)-(24-J549))*0.612)),0)+IF(F549="EČneol",IF(L549&gt;7,0,IF(J549&gt;7,(8-L549)*0.204,((8-L549)-(8-J549))*0.204)),0)+IF(F549="EŽ",IF(L549&gt;23,0,IF(J549&gt;23,(24-L549)*0.204,((24-L549)-(24-J549))*0.204)),0)+IF(F549="PT",IF(L549&gt;31,0,IF(J549&gt;31,(32-L549)*0.204,((32-L549)-(32-J549))*0.204)),0)+IF(F549="JOŽ",IF(L549&gt;23,0,IF(J549&gt;23,(24-L549)*0.255,((24-L549)-(24-J549))*0.255)),0)+IF(F549="JPČ",IF(L549&gt;23,0,IF(J549&gt;23,(24-L549)*0.204,((24-L549)-(24-J549))*0.204)),0)+IF(F549="JEČ",IF(L549&gt;15,0,IF(J549&gt;15,(16-L549)*0.102,((16-L549)-(16-J549))*0.102)),0)+IF(F549="JEOF",IF(L549&gt;15,0,IF(J549&gt;15,(16-L549)*0.102,((16-L549)-(16-J549))*0.102)),0)+IF(F549="JnPČ",IF(L549&gt;15,0,IF(J549&gt;15,(16-L549)*0.153,((16-L549)-(16-J549))*0.153)),0)+IF(F549="JnEČ",IF(L549&gt;15,0,IF(J549&gt;15,(16-L549)*0.0765,((16-L549)-(16-J549))*0.0765)),0)+IF(F549="JčPČ",IF(L549&gt;15,0,IF(J549&gt;15,(16-L549)*0.06375,((16-L549)-(16-J549))*0.06375)),0)+IF(F549="JčEČ",IF(L549&gt;15,0,IF(J549&gt;15,(16-L549)*0.051,((16-L549)-(16-J549))*0.051)),0)+IF(F549="NEAK",IF(L549&gt;23,0,IF(J549&gt;23,(24-L549)*0.03444,((24-L549)-(24-J549))*0.03444)),0))</f>
        <v>0</v>
      </c>
      <c r="Q549" s="11">
        <f t="shared" ref="Q549:Q557" si="197">IF(ISERROR(P549*100/N549),0,(P549*100/N549))</f>
        <v>0</v>
      </c>
      <c r="R549" s="10">
        <f t="shared" si="195"/>
        <v>0</v>
      </c>
    </row>
    <row r="550" spans="1:18">
      <c r="A550" s="62">
        <v>3</v>
      </c>
      <c r="B550" s="62"/>
      <c r="C550" s="1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3">
        <f t="shared" si="191"/>
        <v>0</v>
      </c>
      <c r="O550" s="9">
        <f t="shared" si="192"/>
        <v>0</v>
      </c>
      <c r="P550" s="4">
        <f t="shared" si="196"/>
        <v>0</v>
      </c>
      <c r="Q550" s="11">
        <f t="shared" si="197"/>
        <v>0</v>
      </c>
      <c r="R550" s="10">
        <f t="shared" si="195"/>
        <v>0</v>
      </c>
    </row>
    <row r="551" spans="1:18">
      <c r="A551" s="62">
        <v>4</v>
      </c>
      <c r="B551" s="62"/>
      <c r="C551" s="1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3">
        <f t="shared" si="191"/>
        <v>0</v>
      </c>
      <c r="O551" s="9">
        <f t="shared" si="192"/>
        <v>0</v>
      </c>
      <c r="P551" s="4">
        <f t="shared" si="196"/>
        <v>0</v>
      </c>
      <c r="Q551" s="11">
        <f t="shared" si="197"/>
        <v>0</v>
      </c>
      <c r="R551" s="10">
        <f t="shared" si="195"/>
        <v>0</v>
      </c>
    </row>
    <row r="552" spans="1:18">
      <c r="A552" s="62">
        <v>5</v>
      </c>
      <c r="B552" s="62"/>
      <c r="C552" s="1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3">
        <f t="shared" si="191"/>
        <v>0</v>
      </c>
      <c r="O552" s="9">
        <f t="shared" si="192"/>
        <v>0</v>
      </c>
      <c r="P552" s="4">
        <f t="shared" si="196"/>
        <v>0</v>
      </c>
      <c r="Q552" s="11">
        <f t="shared" si="197"/>
        <v>0</v>
      </c>
      <c r="R552" s="10">
        <f t="shared" si="195"/>
        <v>0</v>
      </c>
    </row>
    <row r="553" spans="1:18">
      <c r="A553" s="62">
        <v>6</v>
      </c>
      <c r="B553" s="62"/>
      <c r="C553" s="1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3">
        <f t="shared" si="191"/>
        <v>0</v>
      </c>
      <c r="O553" s="9">
        <f t="shared" si="192"/>
        <v>0</v>
      </c>
      <c r="P553" s="4">
        <f t="shared" si="196"/>
        <v>0</v>
      </c>
      <c r="Q553" s="11">
        <f t="shared" si="197"/>
        <v>0</v>
      </c>
      <c r="R553" s="10">
        <f t="shared" si="195"/>
        <v>0</v>
      </c>
    </row>
    <row r="554" spans="1:18">
      <c r="A554" s="62">
        <v>7</v>
      </c>
      <c r="B554" s="62"/>
      <c r="C554" s="1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3">
        <f t="shared" si="191"/>
        <v>0</v>
      </c>
      <c r="O554" s="9">
        <f t="shared" si="192"/>
        <v>0</v>
      </c>
      <c r="P554" s="4">
        <f t="shared" si="196"/>
        <v>0</v>
      </c>
      <c r="Q554" s="11">
        <f t="shared" si="197"/>
        <v>0</v>
      </c>
      <c r="R554" s="10">
        <f t="shared" si="195"/>
        <v>0</v>
      </c>
    </row>
    <row r="555" spans="1:18">
      <c r="A555" s="62">
        <v>8</v>
      </c>
      <c r="B555" s="62"/>
      <c r="C555" s="1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3">
        <f t="shared" si="191"/>
        <v>0</v>
      </c>
      <c r="O555" s="9">
        <f t="shared" si="192"/>
        <v>0</v>
      </c>
      <c r="P555" s="4">
        <f t="shared" si="196"/>
        <v>0</v>
      </c>
      <c r="Q555" s="11">
        <f t="shared" si="197"/>
        <v>0</v>
      </c>
      <c r="R555" s="10">
        <f t="shared" si="195"/>
        <v>0</v>
      </c>
    </row>
    <row r="556" spans="1:18">
      <c r="A556" s="62">
        <v>9</v>
      </c>
      <c r="B556" s="62"/>
      <c r="C556" s="1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3">
        <f t="shared" si="191"/>
        <v>0</v>
      </c>
      <c r="O556" s="9">
        <f t="shared" si="192"/>
        <v>0</v>
      </c>
      <c r="P556" s="4">
        <f t="shared" si="196"/>
        <v>0</v>
      </c>
      <c r="Q556" s="11">
        <f t="shared" si="197"/>
        <v>0</v>
      </c>
      <c r="R556" s="10">
        <f t="shared" si="195"/>
        <v>0</v>
      </c>
    </row>
    <row r="557" spans="1:18">
      <c r="A557" s="62">
        <v>10</v>
      </c>
      <c r="B557" s="62"/>
      <c r="C557" s="1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3">
        <f t="shared" si="191"/>
        <v>0</v>
      </c>
      <c r="O557" s="9">
        <f t="shared" si="192"/>
        <v>0</v>
      </c>
      <c r="P557" s="4">
        <f t="shared" si="196"/>
        <v>0</v>
      </c>
      <c r="Q557" s="11">
        <f t="shared" si="197"/>
        <v>0</v>
      </c>
      <c r="R557" s="10">
        <f t="shared" si="195"/>
        <v>0</v>
      </c>
    </row>
    <row r="558" spans="1:18" ht="13.9" customHeight="1">
      <c r="A558" s="79" t="s">
        <v>35</v>
      </c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1"/>
      <c r="R558" s="10">
        <f>SUM(R548:R557)</f>
        <v>0</v>
      </c>
    </row>
    <row r="559" spans="1:18" ht="15.75">
      <c r="A559" s="24" t="s">
        <v>36</v>
      </c>
      <c r="B559" s="2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6"/>
    </row>
    <row r="560" spans="1:18">
      <c r="A560" s="49" t="s">
        <v>44</v>
      </c>
      <c r="B560" s="49"/>
      <c r="C560" s="49"/>
      <c r="D560" s="49"/>
      <c r="E560" s="49"/>
      <c r="F560" s="49"/>
      <c r="G560" s="49"/>
      <c r="H560" s="49"/>
      <c r="I560" s="49"/>
      <c r="J560" s="15"/>
      <c r="K560" s="15"/>
      <c r="L560" s="15"/>
      <c r="M560" s="15"/>
      <c r="N560" s="15"/>
      <c r="O560" s="15"/>
      <c r="P560" s="15"/>
      <c r="Q560" s="15"/>
      <c r="R560" s="16"/>
    </row>
    <row r="561" spans="1:18" s="8" customFormat="1">
      <c r="A561" s="49"/>
      <c r="B561" s="49"/>
      <c r="C561" s="49"/>
      <c r="D561" s="49"/>
      <c r="E561" s="49"/>
      <c r="F561" s="49"/>
      <c r="G561" s="49"/>
      <c r="H561" s="49"/>
      <c r="I561" s="49"/>
      <c r="J561" s="15"/>
      <c r="K561" s="15"/>
      <c r="L561" s="15"/>
      <c r="M561" s="15"/>
      <c r="N561" s="15"/>
      <c r="O561" s="15"/>
      <c r="P561" s="15"/>
      <c r="Q561" s="15"/>
      <c r="R561" s="16"/>
    </row>
    <row r="562" spans="1:18">
      <c r="A562" s="75" t="s">
        <v>92</v>
      </c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58"/>
      <c r="R562" s="8"/>
    </row>
    <row r="563" spans="1:18" ht="18">
      <c r="A563" s="77" t="s">
        <v>27</v>
      </c>
      <c r="B563" s="78"/>
      <c r="C563" s="78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8"/>
      <c r="R563" s="8"/>
    </row>
    <row r="564" spans="1:18">
      <c r="A564" s="75" t="s">
        <v>61</v>
      </c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58"/>
      <c r="R564" s="8"/>
    </row>
    <row r="565" spans="1:18">
      <c r="A565" s="62">
        <v>1</v>
      </c>
      <c r="B565" s="62"/>
      <c r="C565" s="1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3">
        <f t="shared" ref="N565:N574" si="198">(IF(F565="OŽ",IF(L565=1,550.8,IF(L565=2,426.38,IF(L565=3,342.14,IF(L565=4,181.44,IF(L565=5,168.48,IF(L565=6,155.52,IF(L565=7,148.5,IF(L565=8,144,0))))))))+IF(L565&lt;=8,0,IF(L565&lt;=16,137.7,IF(L565&lt;=24,108,IF(L565&lt;=32,80.1,IF(L565&lt;=36,52.2,0)))))-IF(L565&lt;=8,0,IF(L565&lt;=16,(L565-9)*2.754,IF(L565&lt;=24,(L565-17)* 2.754,IF(L565&lt;=32,(L565-25)* 2.754,IF(L565&lt;=36,(L565-33)*2.754,0))))),0)+IF(F565="PČ",IF(L565=1,449,IF(L565=2,314.6,IF(L565=3,238,IF(L565=4,172,IF(L565=5,159,IF(L565=6,145,IF(L565=7,132,IF(L565=8,119,0))))))))+IF(L565&lt;=8,0,IF(L565&lt;=16,88,IF(L565&lt;=24,55,IF(L565&lt;=32,22,0))))-IF(L565&lt;=8,0,IF(L565&lt;=16,(L565-9)*2.245,IF(L565&lt;=24,(L565-17)*2.245,IF(L565&lt;=32,(L565-25)*2.245,0)))),0)+IF(F565="PČneol",IF(L565=1,85,IF(L565=2,64.61,IF(L565=3,50.76,IF(L565=4,16.25,IF(L565=5,15,IF(L565=6,13.75,IF(L565=7,12.5,IF(L565=8,11.25,0))))))))+IF(L565&lt;=8,0,IF(L565&lt;=16,9,0))-IF(L565&lt;=8,0,IF(L565&lt;=16,(L565-9)*0.425,0)),0)+IF(F565="PŽ",IF(L565=1,85,IF(L565=2,59.5,IF(L565=3,45,IF(L565=4,32.5,IF(L565=5,30,IF(L565=6,27.5,IF(L565=7,25,IF(L565=8,22.5,0))))))))+IF(L565&lt;=8,0,IF(L565&lt;=16,19,IF(L565&lt;=24,13,IF(L565&lt;=32,8,0))))-IF(L565&lt;=8,0,IF(L565&lt;=16,(L565-9)*0.425,IF(L565&lt;=24,(L565-17)*0.425,IF(L565&lt;=32,(L565-25)*0.425,0)))),0)+IF(F565="EČ",IF(L565=1,204,IF(L565=2,156.24,IF(L565=3,123.84,IF(L565=4,72,IF(L565=5,66,IF(L565=6,60,IF(L565=7,54,IF(L565=8,48,0))))))))+IF(L565&lt;=8,0,IF(L565&lt;=16,40,IF(L565&lt;=24,25,0)))-IF(L565&lt;=8,0,IF(L565&lt;=16,(L565-9)*1.02,IF(L565&lt;=24,(L565-17)*1.02,0))),0)+IF(F565="EČneol",IF(L565=1,68,IF(L565=2,51.69,IF(L565=3,40.61,IF(L565=4,13,IF(L565=5,12,IF(L565=6,11,IF(L565=7,10,IF(L565=8,9,0)))))))))+IF(F565="EŽ",IF(L565=1,68,IF(L565=2,47.6,IF(L565=3,36,IF(L565=4,18,IF(L565=5,16.5,IF(L565=6,15,IF(L565=7,13.5,IF(L565=8,12,0))))))))+IF(L565&lt;=8,0,IF(L565&lt;=16,10,IF(L565&lt;=24,6,0)))-IF(L565&lt;=8,0,IF(L565&lt;=16,(L565-9)*0.34,IF(L565&lt;=24,(L565-17)*0.34,0))),0)+IF(F565="PT",IF(L565=1,68,IF(L565=2,52.08,IF(L565=3,41.28,IF(L565=4,24,IF(L565=5,22,IF(L565=6,20,IF(L565=7,18,IF(L565=8,16,0))))))))+IF(L565&lt;=8,0,IF(L565&lt;=16,13,IF(L565&lt;=24,9,IF(L565&lt;=32,4,0))))-IF(L565&lt;=8,0,IF(L565&lt;=16,(L565-9)*0.34,IF(L565&lt;=24,(L565-17)*0.34,IF(L565&lt;=32,(L565-25)*0.34,0)))),0)+IF(F565="JOŽ",IF(L565=1,85,IF(L565=2,59.5,IF(L565=3,45,IF(L565=4,32.5,IF(L565=5,30,IF(L565=6,27.5,IF(L565=7,25,IF(L565=8,22.5,0))))))))+IF(L565&lt;=8,0,IF(L565&lt;=16,19,IF(L565&lt;=24,13,0)))-IF(L565&lt;=8,0,IF(L565&lt;=16,(L565-9)*0.425,IF(L565&lt;=24,(L565-17)*0.425,0))),0)+IF(F565="JPČ",IF(L565=1,68,IF(L565=2,47.6,IF(L565=3,36,IF(L565=4,26,IF(L565=5,24,IF(L565=6,22,IF(L565=7,20,IF(L565=8,18,0))))))))+IF(L565&lt;=8,0,IF(L565&lt;=16,13,IF(L565&lt;=24,9,0)))-IF(L565&lt;=8,0,IF(L565&lt;=16,(L565-9)*0.34,IF(L565&lt;=24,(L565-17)*0.34,0))),0)+IF(F565="JEČ",IF(L565=1,34,IF(L565=2,26.04,IF(L565=3,20.6,IF(L565=4,12,IF(L565=5,11,IF(L565=6,10,IF(L565=7,9,IF(L565=8,8,0))))))))+IF(L565&lt;=8,0,IF(L565&lt;=16,6,0))-IF(L565&lt;=8,0,IF(L565&lt;=16,(L565-9)*0.17,0)),0)+IF(F565="JEOF",IF(L565=1,34,IF(L565=2,26.04,IF(L565=3,20.6,IF(L565=4,12,IF(L565=5,11,IF(L565=6,10,IF(L565=7,9,IF(L565=8,8,0))))))))+IF(L565&lt;=8,0,IF(L565&lt;=16,6,0))-IF(L565&lt;=8,0,IF(L565&lt;=16,(L565-9)*0.17,0)),0)+IF(F565="JnPČ",IF(L565=1,51,IF(L565=2,35.7,IF(L565=3,27,IF(L565=4,19.5,IF(L565=5,18,IF(L565=6,16.5,IF(L565=7,15,IF(L565=8,13.5,0))))))))+IF(L565&lt;=8,0,IF(L565&lt;=16,10,0))-IF(L565&lt;=8,0,IF(L565&lt;=16,(L565-9)*0.255,0)),0)+IF(F565="JnEČ",IF(L565=1,25.5,IF(L565=2,19.53,IF(L565=3,15.48,IF(L565=4,9,IF(L565=5,8.25,IF(L565=6,7.5,IF(L565=7,6.75,IF(L565=8,6,0))))))))+IF(L565&lt;=8,0,IF(L565&lt;=16,5,0))-IF(L565&lt;=8,0,IF(L565&lt;=16,(L565-9)*0.1275,0)),0)+IF(F565="JčPČ",IF(L565=1,21.25,IF(L565=2,14.5,IF(L565=3,11.5,IF(L565=4,7,IF(L565=5,6.5,IF(L565=6,6,IF(L565=7,5.5,IF(L565=8,5,0))))))))+IF(L565&lt;=8,0,IF(L565&lt;=16,4,0))-IF(L565&lt;=8,0,IF(L565&lt;=16,(L565-9)*0.10625,0)),0)+IF(F565="JčEČ",IF(L565=1,17,IF(L565=2,13.02,IF(L565=3,10.32,IF(L565=4,6,IF(L565=5,5.5,IF(L565=6,5,IF(L565=7,4.5,IF(L565=8,4,0))))))))+IF(L565&lt;=8,0,IF(L565&lt;=16,3,0))-IF(L565&lt;=8,0,IF(L565&lt;=16,(L565-9)*0.085,0)),0)+IF(F565="NEAK",IF(L565=1,11.48,IF(L565=2,8.79,IF(L565=3,6.97,IF(L565=4,4.05,IF(L565=5,3.71,IF(L565=6,3.38,IF(L565=7,3.04,IF(L565=8,2.7,0))))))))+IF(L565&lt;=8,0,IF(L565&lt;=16,2,IF(L565&lt;=24,1.3,0)))-IF(L565&lt;=8,0,IF(L565&lt;=16,(L565-9)*0.0574,IF(L565&lt;=24,(L565-17)*0.0574,0))),0))*IF(L565&lt;0,1,IF(OR(F565="PČ",F565="PŽ",F565="PT"),IF(J565&lt;32,J565/32,1),1))* IF(L565&lt;0,1,IF(OR(F565="EČ",F565="EŽ",F565="JOŽ",F565="JPČ",F565="NEAK"),IF(J565&lt;24,J565/24,1),1))*IF(L565&lt;0,1,IF(OR(F565="PČneol",F565="JEČ",F565="JEOF",F565="JnPČ",F565="JnEČ",F565="JčPČ",F565="JčEČ"),IF(J565&lt;16,J565/16,1),1))*IF(L565&lt;0,1,IF(F565="EČneol",IF(J565&lt;8,J565/8,1),1))</f>
        <v>0</v>
      </c>
      <c r="O565" s="9">
        <f t="shared" ref="O565:O574" si="199">IF(F565="OŽ",N565,IF(H565="Ne",IF(J565*0.3&lt;J565-L565,N565,0),IF(J565*0.1&lt;J565-L565,N565,0)))</f>
        <v>0</v>
      </c>
      <c r="P565" s="4">
        <f t="shared" ref="P565" si="200">IF(O565=0,0,IF(F565="OŽ",IF(L565&gt;35,0,IF(J565&gt;35,(36-L565)*1.836,((36-L565)-(36-J565))*1.836)),0)+IF(F565="PČ",IF(L565&gt;31,0,IF(J565&gt;31,(32-L565)*1.347,((32-L565)-(32-J565))*1.347)),0)+ IF(F565="PČneol",IF(L565&gt;15,0,IF(J565&gt;15,(16-L565)*0.255,((16-L565)-(16-J565))*0.255)),0)+IF(F565="PŽ",IF(L565&gt;31,0,IF(J565&gt;31,(32-L565)*0.255,((32-L565)-(32-J565))*0.255)),0)+IF(F565="EČ",IF(L565&gt;23,0,IF(J565&gt;23,(24-L565)*0.612,((24-L565)-(24-J565))*0.612)),0)+IF(F565="EČneol",IF(L565&gt;7,0,IF(J565&gt;7,(8-L565)*0.204,((8-L565)-(8-J565))*0.204)),0)+IF(F565="EŽ",IF(L565&gt;23,0,IF(J565&gt;23,(24-L565)*0.204,((24-L565)-(24-J565))*0.204)),0)+IF(F565="PT",IF(L565&gt;31,0,IF(J565&gt;31,(32-L565)*0.204,((32-L565)-(32-J565))*0.204)),0)+IF(F565="JOŽ",IF(L565&gt;23,0,IF(J565&gt;23,(24-L565)*0.255,((24-L565)-(24-J565))*0.255)),0)+IF(F565="JPČ",IF(L565&gt;23,0,IF(J565&gt;23,(24-L565)*0.204,((24-L565)-(24-J565))*0.204)),0)+IF(F565="JEČ",IF(L565&gt;15,0,IF(J565&gt;15,(16-L565)*0.102,((16-L565)-(16-J565))*0.102)),0)+IF(F565="JEOF",IF(L565&gt;15,0,IF(J565&gt;15,(16-L565)*0.102,((16-L565)-(16-J565))*0.102)),0)+IF(F565="JnPČ",IF(L565&gt;15,0,IF(J565&gt;15,(16-L565)*0.153,((16-L565)-(16-J565))*0.153)),0)+IF(F565="JnEČ",IF(L565&gt;15,0,IF(J565&gt;15,(16-L565)*0.0765,((16-L565)-(16-J565))*0.0765)),0)+IF(F565="JčPČ",IF(L565&gt;15,0,IF(J565&gt;15,(16-L565)*0.06375,((16-L565)-(16-J565))*0.06375)),0)+IF(F565="JčEČ",IF(L565&gt;15,0,IF(J565&gt;15,(16-L565)*0.051,((16-L565)-(16-J565))*0.051)),0)+IF(F565="NEAK",IF(L565&gt;23,0,IF(J565&gt;23,(24-L565)*0.03444,((24-L565)-(24-J565))*0.03444)),0))</f>
        <v>0</v>
      </c>
      <c r="Q565" s="11">
        <f t="shared" ref="Q565" si="201">IF(ISERROR(P565*100/N565),0,(P565*100/N565))</f>
        <v>0</v>
      </c>
      <c r="R565" s="10">
        <f t="shared" ref="R565:R574" si="202">IF(Q565&lt;=30,O565+P565,O565+O565*0.3)*IF(G565=1,0.4,IF(G565=2,0.75,IF(G565="1 (kas 4 m. 1 k. nerengiamos)",0.52,1)))*IF(D565="olimpinė",1,IF(M565="Ne",0.5,1))*IF(OR(A$5="Lietuvos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federacija"),IF(OR(J565&lt;8,K565&lt;16),0,1),1)*E565*IF(I565&lt;=1,1,1/I565)*IF(OR(A$5="Lietuvos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66" spans="1:18">
      <c r="A566" s="62">
        <v>2</v>
      </c>
      <c r="B566" s="62"/>
      <c r="C566" s="1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3">
        <f t="shared" si="198"/>
        <v>0</v>
      </c>
      <c r="O566" s="9">
        <f t="shared" si="199"/>
        <v>0</v>
      </c>
      <c r="P566" s="4">
        <f t="shared" ref="P566:P574" si="203">IF(O566=0,0,IF(F566="OŽ",IF(L566&gt;35,0,IF(J566&gt;35,(36-L566)*1.836,((36-L566)-(36-J566))*1.836)),0)+IF(F566="PČ",IF(L566&gt;31,0,IF(J566&gt;31,(32-L566)*1.347,((32-L566)-(32-J566))*1.347)),0)+ IF(F566="PČneol",IF(L566&gt;15,0,IF(J566&gt;15,(16-L566)*0.255,((16-L566)-(16-J566))*0.255)),0)+IF(F566="PŽ",IF(L566&gt;31,0,IF(J566&gt;31,(32-L566)*0.255,((32-L566)-(32-J566))*0.255)),0)+IF(F566="EČ",IF(L566&gt;23,0,IF(J566&gt;23,(24-L566)*0.612,((24-L566)-(24-J566))*0.612)),0)+IF(F566="EČneol",IF(L566&gt;7,0,IF(J566&gt;7,(8-L566)*0.204,((8-L566)-(8-J566))*0.204)),0)+IF(F566="EŽ",IF(L566&gt;23,0,IF(J566&gt;23,(24-L566)*0.204,((24-L566)-(24-J566))*0.204)),0)+IF(F566="PT",IF(L566&gt;31,0,IF(J566&gt;31,(32-L566)*0.204,((32-L566)-(32-J566))*0.204)),0)+IF(F566="JOŽ",IF(L566&gt;23,0,IF(J566&gt;23,(24-L566)*0.255,((24-L566)-(24-J566))*0.255)),0)+IF(F566="JPČ",IF(L566&gt;23,0,IF(J566&gt;23,(24-L566)*0.204,((24-L566)-(24-J566))*0.204)),0)+IF(F566="JEČ",IF(L566&gt;15,0,IF(J566&gt;15,(16-L566)*0.102,((16-L566)-(16-J566))*0.102)),0)+IF(F566="JEOF",IF(L566&gt;15,0,IF(J566&gt;15,(16-L566)*0.102,((16-L566)-(16-J566))*0.102)),0)+IF(F566="JnPČ",IF(L566&gt;15,0,IF(J566&gt;15,(16-L566)*0.153,((16-L566)-(16-J566))*0.153)),0)+IF(F566="JnEČ",IF(L566&gt;15,0,IF(J566&gt;15,(16-L566)*0.0765,((16-L566)-(16-J566))*0.0765)),0)+IF(F566="JčPČ",IF(L566&gt;15,0,IF(J566&gt;15,(16-L566)*0.06375,((16-L566)-(16-J566))*0.06375)),0)+IF(F566="JčEČ",IF(L566&gt;15,0,IF(J566&gt;15,(16-L566)*0.051,((16-L566)-(16-J566))*0.051)),0)+IF(F566="NEAK",IF(L566&gt;23,0,IF(J566&gt;23,(24-L566)*0.03444,((24-L566)-(24-J566))*0.03444)),0))</f>
        <v>0</v>
      </c>
      <c r="Q566" s="11">
        <f t="shared" ref="Q566:Q574" si="204">IF(ISERROR(P566*100/N566),0,(P566*100/N566))</f>
        <v>0</v>
      </c>
      <c r="R566" s="10">
        <f t="shared" si="202"/>
        <v>0</v>
      </c>
    </row>
    <row r="567" spans="1:18">
      <c r="A567" s="62">
        <v>3</v>
      </c>
      <c r="B567" s="62"/>
      <c r="C567" s="1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3">
        <f t="shared" si="198"/>
        <v>0</v>
      </c>
      <c r="O567" s="9">
        <f t="shared" si="199"/>
        <v>0</v>
      </c>
      <c r="P567" s="4">
        <f t="shared" si="203"/>
        <v>0</v>
      </c>
      <c r="Q567" s="11">
        <f t="shared" si="204"/>
        <v>0</v>
      </c>
      <c r="R567" s="10">
        <f t="shared" si="202"/>
        <v>0</v>
      </c>
    </row>
    <row r="568" spans="1:18">
      <c r="A568" s="62">
        <v>4</v>
      </c>
      <c r="B568" s="62"/>
      <c r="C568" s="1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3">
        <f t="shared" si="198"/>
        <v>0</v>
      </c>
      <c r="O568" s="9">
        <f t="shared" si="199"/>
        <v>0</v>
      </c>
      <c r="P568" s="4">
        <f t="shared" si="203"/>
        <v>0</v>
      </c>
      <c r="Q568" s="11">
        <f t="shared" si="204"/>
        <v>0</v>
      </c>
      <c r="R568" s="10">
        <f t="shared" si="202"/>
        <v>0</v>
      </c>
    </row>
    <row r="569" spans="1:18">
      <c r="A569" s="62">
        <v>5</v>
      </c>
      <c r="B569" s="62"/>
      <c r="C569" s="1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3">
        <f t="shared" si="198"/>
        <v>0</v>
      </c>
      <c r="O569" s="9">
        <f t="shared" si="199"/>
        <v>0</v>
      </c>
      <c r="P569" s="4">
        <f t="shared" si="203"/>
        <v>0</v>
      </c>
      <c r="Q569" s="11">
        <f t="shared" si="204"/>
        <v>0</v>
      </c>
      <c r="R569" s="10">
        <f t="shared" si="202"/>
        <v>0</v>
      </c>
    </row>
    <row r="570" spans="1:18">
      <c r="A570" s="62">
        <v>6</v>
      </c>
      <c r="B570" s="62"/>
      <c r="C570" s="1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3">
        <f t="shared" si="198"/>
        <v>0</v>
      </c>
      <c r="O570" s="9">
        <f t="shared" si="199"/>
        <v>0</v>
      </c>
      <c r="P570" s="4">
        <f t="shared" si="203"/>
        <v>0</v>
      </c>
      <c r="Q570" s="11">
        <f t="shared" si="204"/>
        <v>0</v>
      </c>
      <c r="R570" s="10">
        <f t="shared" si="202"/>
        <v>0</v>
      </c>
    </row>
    <row r="571" spans="1:18">
      <c r="A571" s="62">
        <v>7</v>
      </c>
      <c r="B571" s="62"/>
      <c r="C571" s="1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3">
        <f t="shared" si="198"/>
        <v>0</v>
      </c>
      <c r="O571" s="9">
        <f t="shared" si="199"/>
        <v>0</v>
      </c>
      <c r="P571" s="4">
        <f t="shared" si="203"/>
        <v>0</v>
      </c>
      <c r="Q571" s="11">
        <f t="shared" si="204"/>
        <v>0</v>
      </c>
      <c r="R571" s="10">
        <f t="shared" si="202"/>
        <v>0</v>
      </c>
    </row>
    <row r="572" spans="1:18">
      <c r="A572" s="62">
        <v>8</v>
      </c>
      <c r="B572" s="62"/>
      <c r="C572" s="1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3">
        <f t="shared" si="198"/>
        <v>0</v>
      </c>
      <c r="O572" s="9">
        <f t="shared" si="199"/>
        <v>0</v>
      </c>
      <c r="P572" s="4">
        <f t="shared" si="203"/>
        <v>0</v>
      </c>
      <c r="Q572" s="11">
        <f t="shared" si="204"/>
        <v>0</v>
      </c>
      <c r="R572" s="10">
        <f t="shared" si="202"/>
        <v>0</v>
      </c>
    </row>
    <row r="573" spans="1:18">
      <c r="A573" s="62">
        <v>9</v>
      </c>
      <c r="B573" s="62"/>
      <c r="C573" s="1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3">
        <f t="shared" si="198"/>
        <v>0</v>
      </c>
      <c r="O573" s="9">
        <f t="shared" si="199"/>
        <v>0</v>
      </c>
      <c r="P573" s="4">
        <f t="shared" si="203"/>
        <v>0</v>
      </c>
      <c r="Q573" s="11">
        <f t="shared" si="204"/>
        <v>0</v>
      </c>
      <c r="R573" s="10">
        <f t="shared" si="202"/>
        <v>0</v>
      </c>
    </row>
    <row r="574" spans="1:18">
      <c r="A574" s="62">
        <v>10</v>
      </c>
      <c r="B574" s="62"/>
      <c r="C574" s="1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3">
        <f t="shared" si="198"/>
        <v>0</v>
      </c>
      <c r="O574" s="9">
        <f t="shared" si="199"/>
        <v>0</v>
      </c>
      <c r="P574" s="4">
        <f t="shared" si="203"/>
        <v>0</v>
      </c>
      <c r="Q574" s="11">
        <f t="shared" si="204"/>
        <v>0</v>
      </c>
      <c r="R574" s="10">
        <f t="shared" si="202"/>
        <v>0</v>
      </c>
    </row>
    <row r="575" spans="1:18">
      <c r="A575" s="79" t="s">
        <v>35</v>
      </c>
      <c r="B575" s="80"/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1"/>
      <c r="R575" s="10">
        <f>SUM(R565:R574)</f>
        <v>0</v>
      </c>
    </row>
    <row r="576" spans="1:18" ht="15.75">
      <c r="A576" s="24" t="s">
        <v>36</v>
      </c>
      <c r="B576" s="24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6"/>
    </row>
    <row r="577" spans="1:18">
      <c r="A577" s="49" t="s">
        <v>44</v>
      </c>
      <c r="B577" s="49"/>
      <c r="C577" s="49"/>
      <c r="D577" s="49"/>
      <c r="E577" s="49"/>
      <c r="F577" s="49"/>
      <c r="G577" s="49"/>
      <c r="H577" s="49"/>
      <c r="I577" s="49"/>
      <c r="J577" s="15"/>
      <c r="K577" s="15"/>
      <c r="L577" s="15"/>
      <c r="M577" s="15"/>
      <c r="N577" s="15"/>
      <c r="O577" s="15"/>
      <c r="P577" s="15"/>
      <c r="Q577" s="15"/>
      <c r="R577" s="16"/>
    </row>
    <row r="578" spans="1:18" s="8" customFormat="1">
      <c r="A578" s="49"/>
      <c r="B578" s="49"/>
      <c r="C578" s="49"/>
      <c r="D578" s="49"/>
      <c r="E578" s="49"/>
      <c r="F578" s="49"/>
      <c r="G578" s="49"/>
      <c r="H578" s="49"/>
      <c r="I578" s="49"/>
      <c r="J578" s="15"/>
      <c r="K578" s="15"/>
      <c r="L578" s="15"/>
      <c r="M578" s="15"/>
      <c r="N578" s="15"/>
      <c r="O578" s="15"/>
      <c r="P578" s="15"/>
      <c r="Q578" s="15"/>
      <c r="R578" s="16"/>
    </row>
    <row r="579" spans="1:18">
      <c r="A579" s="75" t="s">
        <v>92</v>
      </c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58"/>
      <c r="R579" s="8"/>
    </row>
    <row r="580" spans="1:18" ht="18">
      <c r="A580" s="77" t="s">
        <v>27</v>
      </c>
      <c r="B580" s="78"/>
      <c r="C580" s="78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8"/>
      <c r="R580" s="8"/>
    </row>
    <row r="581" spans="1:18">
      <c r="A581" s="75" t="s">
        <v>61</v>
      </c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58"/>
      <c r="R581" s="8"/>
    </row>
    <row r="582" spans="1:18">
      <c r="A582" s="62">
        <v>1</v>
      </c>
      <c r="B582" s="62"/>
      <c r="C582" s="1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3">
        <f t="shared" ref="N582:N591" si="205">(IF(F582="OŽ",IF(L582=1,550.8,IF(L582=2,426.38,IF(L582=3,342.14,IF(L582=4,181.44,IF(L582=5,168.48,IF(L582=6,155.52,IF(L582=7,148.5,IF(L582=8,144,0))))))))+IF(L582&lt;=8,0,IF(L582&lt;=16,137.7,IF(L582&lt;=24,108,IF(L582&lt;=32,80.1,IF(L582&lt;=36,52.2,0)))))-IF(L582&lt;=8,0,IF(L582&lt;=16,(L582-9)*2.754,IF(L582&lt;=24,(L582-17)* 2.754,IF(L582&lt;=32,(L582-25)* 2.754,IF(L582&lt;=36,(L582-33)*2.754,0))))),0)+IF(F582="PČ",IF(L582=1,449,IF(L582=2,314.6,IF(L582=3,238,IF(L582=4,172,IF(L582=5,159,IF(L582=6,145,IF(L582=7,132,IF(L582=8,119,0))))))))+IF(L582&lt;=8,0,IF(L582&lt;=16,88,IF(L582&lt;=24,55,IF(L582&lt;=32,22,0))))-IF(L582&lt;=8,0,IF(L582&lt;=16,(L582-9)*2.245,IF(L582&lt;=24,(L582-17)*2.245,IF(L582&lt;=32,(L582-25)*2.245,0)))),0)+IF(F582="PČneol",IF(L582=1,85,IF(L582=2,64.61,IF(L582=3,50.76,IF(L582=4,16.25,IF(L582=5,15,IF(L582=6,13.75,IF(L582=7,12.5,IF(L582=8,11.25,0))))))))+IF(L582&lt;=8,0,IF(L582&lt;=16,9,0))-IF(L582&lt;=8,0,IF(L582&lt;=16,(L582-9)*0.425,0)),0)+IF(F582="PŽ",IF(L582=1,85,IF(L582=2,59.5,IF(L582=3,45,IF(L582=4,32.5,IF(L582=5,30,IF(L582=6,27.5,IF(L582=7,25,IF(L582=8,22.5,0))))))))+IF(L582&lt;=8,0,IF(L582&lt;=16,19,IF(L582&lt;=24,13,IF(L582&lt;=32,8,0))))-IF(L582&lt;=8,0,IF(L582&lt;=16,(L582-9)*0.425,IF(L582&lt;=24,(L582-17)*0.425,IF(L582&lt;=32,(L582-25)*0.425,0)))),0)+IF(F582="EČ",IF(L582=1,204,IF(L582=2,156.24,IF(L582=3,123.84,IF(L582=4,72,IF(L582=5,66,IF(L582=6,60,IF(L582=7,54,IF(L582=8,48,0))))))))+IF(L582&lt;=8,0,IF(L582&lt;=16,40,IF(L582&lt;=24,25,0)))-IF(L582&lt;=8,0,IF(L582&lt;=16,(L582-9)*1.02,IF(L582&lt;=24,(L582-17)*1.02,0))),0)+IF(F582="EČneol",IF(L582=1,68,IF(L582=2,51.69,IF(L582=3,40.61,IF(L582=4,13,IF(L582=5,12,IF(L582=6,11,IF(L582=7,10,IF(L582=8,9,0)))))))))+IF(F582="EŽ",IF(L582=1,68,IF(L582=2,47.6,IF(L582=3,36,IF(L582=4,18,IF(L582=5,16.5,IF(L582=6,15,IF(L582=7,13.5,IF(L582=8,12,0))))))))+IF(L582&lt;=8,0,IF(L582&lt;=16,10,IF(L582&lt;=24,6,0)))-IF(L582&lt;=8,0,IF(L582&lt;=16,(L582-9)*0.34,IF(L582&lt;=24,(L582-17)*0.34,0))),0)+IF(F582="PT",IF(L582=1,68,IF(L582=2,52.08,IF(L582=3,41.28,IF(L582=4,24,IF(L582=5,22,IF(L582=6,20,IF(L582=7,18,IF(L582=8,16,0))))))))+IF(L582&lt;=8,0,IF(L582&lt;=16,13,IF(L582&lt;=24,9,IF(L582&lt;=32,4,0))))-IF(L582&lt;=8,0,IF(L582&lt;=16,(L582-9)*0.34,IF(L582&lt;=24,(L582-17)*0.34,IF(L582&lt;=32,(L582-25)*0.34,0)))),0)+IF(F582="JOŽ",IF(L582=1,85,IF(L582=2,59.5,IF(L582=3,45,IF(L582=4,32.5,IF(L582=5,30,IF(L582=6,27.5,IF(L582=7,25,IF(L582=8,22.5,0))))))))+IF(L582&lt;=8,0,IF(L582&lt;=16,19,IF(L582&lt;=24,13,0)))-IF(L582&lt;=8,0,IF(L582&lt;=16,(L582-9)*0.425,IF(L582&lt;=24,(L582-17)*0.425,0))),0)+IF(F582="JPČ",IF(L582=1,68,IF(L582=2,47.6,IF(L582=3,36,IF(L582=4,26,IF(L582=5,24,IF(L582=6,22,IF(L582=7,20,IF(L582=8,18,0))))))))+IF(L582&lt;=8,0,IF(L582&lt;=16,13,IF(L582&lt;=24,9,0)))-IF(L582&lt;=8,0,IF(L582&lt;=16,(L582-9)*0.34,IF(L582&lt;=24,(L582-17)*0.34,0))),0)+IF(F582="JEČ",IF(L582=1,34,IF(L582=2,26.04,IF(L582=3,20.6,IF(L582=4,12,IF(L582=5,11,IF(L582=6,10,IF(L582=7,9,IF(L582=8,8,0))))))))+IF(L582&lt;=8,0,IF(L582&lt;=16,6,0))-IF(L582&lt;=8,0,IF(L582&lt;=16,(L582-9)*0.17,0)),0)+IF(F582="JEOF",IF(L582=1,34,IF(L582=2,26.04,IF(L582=3,20.6,IF(L582=4,12,IF(L582=5,11,IF(L582=6,10,IF(L582=7,9,IF(L582=8,8,0))))))))+IF(L582&lt;=8,0,IF(L582&lt;=16,6,0))-IF(L582&lt;=8,0,IF(L582&lt;=16,(L582-9)*0.17,0)),0)+IF(F582="JnPČ",IF(L582=1,51,IF(L582=2,35.7,IF(L582=3,27,IF(L582=4,19.5,IF(L582=5,18,IF(L582=6,16.5,IF(L582=7,15,IF(L582=8,13.5,0))))))))+IF(L582&lt;=8,0,IF(L582&lt;=16,10,0))-IF(L582&lt;=8,0,IF(L582&lt;=16,(L582-9)*0.255,0)),0)+IF(F582="JnEČ",IF(L582=1,25.5,IF(L582=2,19.53,IF(L582=3,15.48,IF(L582=4,9,IF(L582=5,8.25,IF(L582=6,7.5,IF(L582=7,6.75,IF(L582=8,6,0))))))))+IF(L582&lt;=8,0,IF(L582&lt;=16,5,0))-IF(L582&lt;=8,0,IF(L582&lt;=16,(L582-9)*0.1275,0)),0)+IF(F582="JčPČ",IF(L582=1,21.25,IF(L582=2,14.5,IF(L582=3,11.5,IF(L582=4,7,IF(L582=5,6.5,IF(L582=6,6,IF(L582=7,5.5,IF(L582=8,5,0))))))))+IF(L582&lt;=8,0,IF(L582&lt;=16,4,0))-IF(L582&lt;=8,0,IF(L582&lt;=16,(L582-9)*0.10625,0)),0)+IF(F582="JčEČ",IF(L582=1,17,IF(L582=2,13.02,IF(L582=3,10.32,IF(L582=4,6,IF(L582=5,5.5,IF(L582=6,5,IF(L582=7,4.5,IF(L582=8,4,0))))))))+IF(L582&lt;=8,0,IF(L582&lt;=16,3,0))-IF(L582&lt;=8,0,IF(L582&lt;=16,(L582-9)*0.085,0)),0)+IF(F582="NEAK",IF(L582=1,11.48,IF(L582=2,8.79,IF(L582=3,6.97,IF(L582=4,4.05,IF(L582=5,3.71,IF(L582=6,3.38,IF(L582=7,3.04,IF(L582=8,2.7,0))))))))+IF(L582&lt;=8,0,IF(L582&lt;=16,2,IF(L582&lt;=24,1.3,0)))-IF(L582&lt;=8,0,IF(L582&lt;=16,(L582-9)*0.0574,IF(L582&lt;=24,(L582-17)*0.0574,0))),0))*IF(L582&lt;0,1,IF(OR(F582="PČ",F582="PŽ",F582="PT"),IF(J582&lt;32,J582/32,1),1))* IF(L582&lt;0,1,IF(OR(F582="EČ",F582="EŽ",F582="JOŽ",F582="JPČ",F582="NEAK"),IF(J582&lt;24,J582/24,1),1))*IF(L582&lt;0,1,IF(OR(F582="PČneol",F582="JEČ",F582="JEOF",F582="JnPČ",F582="JnEČ",F582="JčPČ",F582="JčEČ"),IF(J582&lt;16,J582/16,1),1))*IF(L582&lt;0,1,IF(F582="EČneol",IF(J582&lt;8,J582/8,1),1))</f>
        <v>0</v>
      </c>
      <c r="O582" s="9">
        <f t="shared" ref="O582:O591" si="206">IF(F582="OŽ",N582,IF(H582="Ne",IF(J582*0.3&lt;J582-L582,N582,0),IF(J582*0.1&lt;J582-L582,N582,0)))</f>
        <v>0</v>
      </c>
      <c r="P582" s="4">
        <f t="shared" ref="P582" si="207">IF(O582=0,0,IF(F582="OŽ",IF(L582&gt;35,0,IF(J582&gt;35,(36-L582)*1.836,((36-L582)-(36-J582))*1.836)),0)+IF(F582="PČ",IF(L582&gt;31,0,IF(J582&gt;31,(32-L582)*1.347,((32-L582)-(32-J582))*1.347)),0)+ IF(F582="PČneol",IF(L582&gt;15,0,IF(J582&gt;15,(16-L582)*0.255,((16-L582)-(16-J582))*0.255)),0)+IF(F582="PŽ",IF(L582&gt;31,0,IF(J582&gt;31,(32-L582)*0.255,((32-L582)-(32-J582))*0.255)),0)+IF(F582="EČ",IF(L582&gt;23,0,IF(J582&gt;23,(24-L582)*0.612,((24-L582)-(24-J582))*0.612)),0)+IF(F582="EČneol",IF(L582&gt;7,0,IF(J582&gt;7,(8-L582)*0.204,((8-L582)-(8-J582))*0.204)),0)+IF(F582="EŽ",IF(L582&gt;23,0,IF(J582&gt;23,(24-L582)*0.204,((24-L582)-(24-J582))*0.204)),0)+IF(F582="PT",IF(L582&gt;31,0,IF(J582&gt;31,(32-L582)*0.204,((32-L582)-(32-J582))*0.204)),0)+IF(F582="JOŽ",IF(L582&gt;23,0,IF(J582&gt;23,(24-L582)*0.255,((24-L582)-(24-J582))*0.255)),0)+IF(F582="JPČ",IF(L582&gt;23,0,IF(J582&gt;23,(24-L582)*0.204,((24-L582)-(24-J582))*0.204)),0)+IF(F582="JEČ",IF(L582&gt;15,0,IF(J582&gt;15,(16-L582)*0.102,((16-L582)-(16-J582))*0.102)),0)+IF(F582="JEOF",IF(L582&gt;15,0,IF(J582&gt;15,(16-L582)*0.102,((16-L582)-(16-J582))*0.102)),0)+IF(F582="JnPČ",IF(L582&gt;15,0,IF(J582&gt;15,(16-L582)*0.153,((16-L582)-(16-J582))*0.153)),0)+IF(F582="JnEČ",IF(L582&gt;15,0,IF(J582&gt;15,(16-L582)*0.0765,((16-L582)-(16-J582))*0.0765)),0)+IF(F582="JčPČ",IF(L582&gt;15,0,IF(J582&gt;15,(16-L582)*0.06375,((16-L582)-(16-J582))*0.06375)),0)+IF(F582="JčEČ",IF(L582&gt;15,0,IF(J582&gt;15,(16-L582)*0.051,((16-L582)-(16-J582))*0.051)),0)+IF(F582="NEAK",IF(L582&gt;23,0,IF(J582&gt;23,(24-L582)*0.03444,((24-L582)-(24-J582))*0.03444)),0))</f>
        <v>0</v>
      </c>
      <c r="Q582" s="11">
        <f t="shared" ref="Q582" si="208">IF(ISERROR(P582*100/N582),0,(P582*100/N582))</f>
        <v>0</v>
      </c>
      <c r="R582" s="10">
        <f t="shared" ref="R582:R591" si="209">IF(Q582&lt;=30,O582+P582,O582+O582*0.3)*IF(G582=1,0.4,IF(G582=2,0.75,IF(G582="1 (kas 4 m. 1 k. nerengiamos)",0.52,1)))*IF(D582="olimpinė",1,IF(M582="Ne",0.5,1))*IF(OR(A$5="Lietuvos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federacija"),IF(OR(J582&lt;8,K582&lt;16),0,1),1)*E582*IF(I582&lt;=1,1,1/I582)*IF(OR(A$5="Lietuvos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83" spans="1:18">
      <c r="A583" s="62">
        <v>2</v>
      </c>
      <c r="B583" s="62"/>
      <c r="C583" s="1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3">
        <f t="shared" si="205"/>
        <v>0</v>
      </c>
      <c r="O583" s="9">
        <f t="shared" si="206"/>
        <v>0</v>
      </c>
      <c r="P583" s="4">
        <f t="shared" ref="P583:P591" si="210">IF(O583=0,0,IF(F583="OŽ",IF(L583&gt;35,0,IF(J583&gt;35,(36-L583)*1.836,((36-L583)-(36-J583))*1.836)),0)+IF(F583="PČ",IF(L583&gt;31,0,IF(J583&gt;31,(32-L583)*1.347,((32-L583)-(32-J583))*1.347)),0)+ IF(F583="PČneol",IF(L583&gt;15,0,IF(J583&gt;15,(16-L583)*0.255,((16-L583)-(16-J583))*0.255)),0)+IF(F583="PŽ",IF(L583&gt;31,0,IF(J583&gt;31,(32-L583)*0.255,((32-L583)-(32-J583))*0.255)),0)+IF(F583="EČ",IF(L583&gt;23,0,IF(J583&gt;23,(24-L583)*0.612,((24-L583)-(24-J583))*0.612)),0)+IF(F583="EČneol",IF(L583&gt;7,0,IF(J583&gt;7,(8-L583)*0.204,((8-L583)-(8-J583))*0.204)),0)+IF(F583="EŽ",IF(L583&gt;23,0,IF(J583&gt;23,(24-L583)*0.204,((24-L583)-(24-J583))*0.204)),0)+IF(F583="PT",IF(L583&gt;31,0,IF(J583&gt;31,(32-L583)*0.204,((32-L583)-(32-J583))*0.204)),0)+IF(F583="JOŽ",IF(L583&gt;23,0,IF(J583&gt;23,(24-L583)*0.255,((24-L583)-(24-J583))*0.255)),0)+IF(F583="JPČ",IF(L583&gt;23,0,IF(J583&gt;23,(24-L583)*0.204,((24-L583)-(24-J583))*0.204)),0)+IF(F583="JEČ",IF(L583&gt;15,0,IF(J583&gt;15,(16-L583)*0.102,((16-L583)-(16-J583))*0.102)),0)+IF(F583="JEOF",IF(L583&gt;15,0,IF(J583&gt;15,(16-L583)*0.102,((16-L583)-(16-J583))*0.102)),0)+IF(F583="JnPČ",IF(L583&gt;15,0,IF(J583&gt;15,(16-L583)*0.153,((16-L583)-(16-J583))*0.153)),0)+IF(F583="JnEČ",IF(L583&gt;15,0,IF(J583&gt;15,(16-L583)*0.0765,((16-L583)-(16-J583))*0.0765)),0)+IF(F583="JčPČ",IF(L583&gt;15,0,IF(J583&gt;15,(16-L583)*0.06375,((16-L583)-(16-J583))*0.06375)),0)+IF(F583="JčEČ",IF(L583&gt;15,0,IF(J583&gt;15,(16-L583)*0.051,((16-L583)-(16-J583))*0.051)),0)+IF(F583="NEAK",IF(L583&gt;23,0,IF(J583&gt;23,(24-L583)*0.03444,((24-L583)-(24-J583))*0.03444)),0))</f>
        <v>0</v>
      </c>
      <c r="Q583" s="11">
        <f t="shared" ref="Q583:Q591" si="211">IF(ISERROR(P583*100/N583),0,(P583*100/N583))</f>
        <v>0</v>
      </c>
      <c r="R583" s="10">
        <f t="shared" si="209"/>
        <v>0</v>
      </c>
    </row>
    <row r="584" spans="1:18">
      <c r="A584" s="62">
        <v>3</v>
      </c>
      <c r="B584" s="62"/>
      <c r="C584" s="1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3">
        <f t="shared" si="205"/>
        <v>0</v>
      </c>
      <c r="O584" s="9">
        <f t="shared" si="206"/>
        <v>0</v>
      </c>
      <c r="P584" s="4">
        <f t="shared" si="210"/>
        <v>0</v>
      </c>
      <c r="Q584" s="11">
        <f t="shared" si="211"/>
        <v>0</v>
      </c>
      <c r="R584" s="10">
        <f t="shared" si="209"/>
        <v>0</v>
      </c>
    </row>
    <row r="585" spans="1:18">
      <c r="A585" s="62">
        <v>4</v>
      </c>
      <c r="B585" s="62"/>
      <c r="C585" s="1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3">
        <f t="shared" si="205"/>
        <v>0</v>
      </c>
      <c r="O585" s="9">
        <f t="shared" si="206"/>
        <v>0</v>
      </c>
      <c r="P585" s="4">
        <f t="shared" si="210"/>
        <v>0</v>
      </c>
      <c r="Q585" s="11">
        <f t="shared" si="211"/>
        <v>0</v>
      </c>
      <c r="R585" s="10">
        <f t="shared" si="209"/>
        <v>0</v>
      </c>
    </row>
    <row r="586" spans="1:18">
      <c r="A586" s="62">
        <v>5</v>
      </c>
      <c r="B586" s="62"/>
      <c r="C586" s="1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3">
        <f t="shared" si="205"/>
        <v>0</v>
      </c>
      <c r="O586" s="9">
        <f t="shared" si="206"/>
        <v>0</v>
      </c>
      <c r="P586" s="4">
        <f t="shared" si="210"/>
        <v>0</v>
      </c>
      <c r="Q586" s="11">
        <f t="shared" si="211"/>
        <v>0</v>
      </c>
      <c r="R586" s="10">
        <f t="shared" si="209"/>
        <v>0</v>
      </c>
    </row>
    <row r="587" spans="1:18">
      <c r="A587" s="62">
        <v>6</v>
      </c>
      <c r="B587" s="62"/>
      <c r="C587" s="1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3">
        <f t="shared" si="205"/>
        <v>0</v>
      </c>
      <c r="O587" s="9">
        <f t="shared" si="206"/>
        <v>0</v>
      </c>
      <c r="P587" s="4">
        <f t="shared" si="210"/>
        <v>0</v>
      </c>
      <c r="Q587" s="11">
        <f t="shared" si="211"/>
        <v>0</v>
      </c>
      <c r="R587" s="10">
        <f t="shared" si="209"/>
        <v>0</v>
      </c>
    </row>
    <row r="588" spans="1:18">
      <c r="A588" s="62">
        <v>7</v>
      </c>
      <c r="B588" s="62"/>
      <c r="C588" s="1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3">
        <f t="shared" si="205"/>
        <v>0</v>
      </c>
      <c r="O588" s="9">
        <f t="shared" si="206"/>
        <v>0</v>
      </c>
      <c r="P588" s="4">
        <f t="shared" si="210"/>
        <v>0</v>
      </c>
      <c r="Q588" s="11">
        <f t="shared" si="211"/>
        <v>0</v>
      </c>
      <c r="R588" s="10">
        <f t="shared" si="209"/>
        <v>0</v>
      </c>
    </row>
    <row r="589" spans="1:18">
      <c r="A589" s="62">
        <v>8</v>
      </c>
      <c r="B589" s="62"/>
      <c r="C589" s="1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3">
        <f t="shared" si="205"/>
        <v>0</v>
      </c>
      <c r="O589" s="9">
        <f t="shared" si="206"/>
        <v>0</v>
      </c>
      <c r="P589" s="4">
        <f t="shared" si="210"/>
        <v>0</v>
      </c>
      <c r="Q589" s="11">
        <f t="shared" si="211"/>
        <v>0</v>
      </c>
      <c r="R589" s="10">
        <f t="shared" si="209"/>
        <v>0</v>
      </c>
    </row>
    <row r="590" spans="1:18">
      <c r="A590" s="62">
        <v>9</v>
      </c>
      <c r="B590" s="62"/>
      <c r="C590" s="1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3">
        <f t="shared" si="205"/>
        <v>0</v>
      </c>
      <c r="O590" s="9">
        <f t="shared" si="206"/>
        <v>0</v>
      </c>
      <c r="P590" s="4">
        <f t="shared" si="210"/>
        <v>0</v>
      </c>
      <c r="Q590" s="11">
        <f t="shared" si="211"/>
        <v>0</v>
      </c>
      <c r="R590" s="10">
        <f t="shared" si="209"/>
        <v>0</v>
      </c>
    </row>
    <row r="591" spans="1:18">
      <c r="A591" s="62">
        <v>10</v>
      </c>
      <c r="B591" s="62"/>
      <c r="C591" s="1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3">
        <f t="shared" si="205"/>
        <v>0</v>
      </c>
      <c r="O591" s="9">
        <f t="shared" si="206"/>
        <v>0</v>
      </c>
      <c r="P591" s="4">
        <f t="shared" si="210"/>
        <v>0</v>
      </c>
      <c r="Q591" s="11">
        <f t="shared" si="211"/>
        <v>0</v>
      </c>
      <c r="R591" s="10">
        <f t="shared" si="209"/>
        <v>0</v>
      </c>
    </row>
    <row r="592" spans="1:18">
      <c r="A592" s="79" t="s">
        <v>35</v>
      </c>
      <c r="B592" s="80"/>
      <c r="C592" s="80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1"/>
      <c r="R592" s="10">
        <f>SUM(R582:R591)</f>
        <v>0</v>
      </c>
    </row>
    <row r="593" spans="1:18" ht="15.75">
      <c r="A593" s="24" t="s">
        <v>36</v>
      </c>
      <c r="B593" s="24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6"/>
    </row>
    <row r="594" spans="1:18">
      <c r="A594" s="49" t="s">
        <v>44</v>
      </c>
      <c r="B594" s="49"/>
      <c r="C594" s="49"/>
      <c r="D594" s="49"/>
      <c r="E594" s="49"/>
      <c r="F594" s="49"/>
      <c r="G594" s="49"/>
      <c r="H594" s="49"/>
      <c r="I594" s="49"/>
      <c r="J594" s="15"/>
      <c r="K594" s="15"/>
      <c r="L594" s="15"/>
      <c r="M594" s="15"/>
      <c r="N594" s="15"/>
      <c r="O594" s="15"/>
      <c r="P594" s="15"/>
      <c r="Q594" s="15"/>
      <c r="R594" s="16"/>
    </row>
    <row r="595" spans="1:18" s="8" customFormat="1">
      <c r="A595" s="49"/>
      <c r="B595" s="49"/>
      <c r="C595" s="49"/>
      <c r="D595" s="49"/>
      <c r="E595" s="49"/>
      <c r="F595" s="49"/>
      <c r="G595" s="49"/>
      <c r="H595" s="49"/>
      <c r="I595" s="49"/>
      <c r="J595" s="15"/>
      <c r="K595" s="15"/>
      <c r="L595" s="15"/>
      <c r="M595" s="15"/>
      <c r="N595" s="15"/>
      <c r="O595" s="15"/>
      <c r="P595" s="15"/>
      <c r="Q595" s="15"/>
      <c r="R595" s="16"/>
    </row>
    <row r="596" spans="1:18">
      <c r="A596" s="75" t="s">
        <v>92</v>
      </c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58"/>
      <c r="R596" s="8"/>
    </row>
    <row r="597" spans="1:18" ht="18">
      <c r="A597" s="77" t="s">
        <v>27</v>
      </c>
      <c r="B597" s="78"/>
      <c r="C597" s="78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8"/>
      <c r="R597" s="8"/>
    </row>
    <row r="598" spans="1:18">
      <c r="A598" s="75" t="s">
        <v>61</v>
      </c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58"/>
      <c r="R598" s="8"/>
    </row>
    <row r="599" spans="1:18">
      <c r="A599" s="62">
        <v>1</v>
      </c>
      <c r="B599" s="62"/>
      <c r="C599" s="1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3">
        <f t="shared" ref="N599:N607" si="212">(IF(F599="OŽ",IF(L599=1,550.8,IF(L599=2,426.38,IF(L599=3,342.14,IF(L599=4,181.44,IF(L599=5,168.48,IF(L599=6,155.52,IF(L599=7,148.5,IF(L599=8,144,0))))))))+IF(L599&lt;=8,0,IF(L599&lt;=16,137.7,IF(L599&lt;=24,108,IF(L599&lt;=32,80.1,IF(L599&lt;=36,52.2,0)))))-IF(L599&lt;=8,0,IF(L599&lt;=16,(L599-9)*2.754,IF(L599&lt;=24,(L599-17)* 2.754,IF(L599&lt;=32,(L599-25)* 2.754,IF(L599&lt;=36,(L599-33)*2.754,0))))),0)+IF(F599="PČ",IF(L599=1,449,IF(L599=2,314.6,IF(L599=3,238,IF(L599=4,172,IF(L599=5,159,IF(L599=6,145,IF(L599=7,132,IF(L599=8,119,0))))))))+IF(L599&lt;=8,0,IF(L599&lt;=16,88,IF(L599&lt;=24,55,IF(L599&lt;=32,22,0))))-IF(L599&lt;=8,0,IF(L599&lt;=16,(L599-9)*2.245,IF(L599&lt;=24,(L599-17)*2.245,IF(L599&lt;=32,(L599-25)*2.245,0)))),0)+IF(F599="PČneol",IF(L599=1,85,IF(L599=2,64.61,IF(L599=3,50.76,IF(L599=4,16.25,IF(L599=5,15,IF(L599=6,13.75,IF(L599=7,12.5,IF(L599=8,11.25,0))))))))+IF(L599&lt;=8,0,IF(L599&lt;=16,9,0))-IF(L599&lt;=8,0,IF(L599&lt;=16,(L599-9)*0.425,0)),0)+IF(F599="PŽ",IF(L599=1,85,IF(L599=2,59.5,IF(L599=3,45,IF(L599=4,32.5,IF(L599=5,30,IF(L599=6,27.5,IF(L599=7,25,IF(L599=8,22.5,0))))))))+IF(L599&lt;=8,0,IF(L599&lt;=16,19,IF(L599&lt;=24,13,IF(L599&lt;=32,8,0))))-IF(L599&lt;=8,0,IF(L599&lt;=16,(L599-9)*0.425,IF(L599&lt;=24,(L599-17)*0.425,IF(L599&lt;=32,(L599-25)*0.425,0)))),0)+IF(F599="EČ",IF(L599=1,204,IF(L599=2,156.24,IF(L599=3,123.84,IF(L599=4,72,IF(L599=5,66,IF(L599=6,60,IF(L599=7,54,IF(L599=8,48,0))))))))+IF(L599&lt;=8,0,IF(L599&lt;=16,40,IF(L599&lt;=24,25,0)))-IF(L599&lt;=8,0,IF(L599&lt;=16,(L599-9)*1.02,IF(L599&lt;=24,(L599-17)*1.02,0))),0)+IF(F599="EČneol",IF(L599=1,68,IF(L599=2,51.69,IF(L599=3,40.61,IF(L599=4,13,IF(L599=5,12,IF(L599=6,11,IF(L599=7,10,IF(L599=8,9,0)))))))))+IF(F599="EŽ",IF(L599=1,68,IF(L599=2,47.6,IF(L599=3,36,IF(L599=4,18,IF(L599=5,16.5,IF(L599=6,15,IF(L599=7,13.5,IF(L599=8,12,0))))))))+IF(L599&lt;=8,0,IF(L599&lt;=16,10,IF(L599&lt;=24,6,0)))-IF(L599&lt;=8,0,IF(L599&lt;=16,(L599-9)*0.34,IF(L599&lt;=24,(L599-17)*0.34,0))),0)+IF(F599="PT",IF(L599=1,68,IF(L599=2,52.08,IF(L599=3,41.28,IF(L599=4,24,IF(L599=5,22,IF(L599=6,20,IF(L599=7,18,IF(L599=8,16,0))))))))+IF(L599&lt;=8,0,IF(L599&lt;=16,13,IF(L599&lt;=24,9,IF(L599&lt;=32,4,0))))-IF(L599&lt;=8,0,IF(L599&lt;=16,(L599-9)*0.34,IF(L599&lt;=24,(L599-17)*0.34,IF(L599&lt;=32,(L599-25)*0.34,0)))),0)+IF(F599="JOŽ",IF(L599=1,85,IF(L599=2,59.5,IF(L599=3,45,IF(L599=4,32.5,IF(L599=5,30,IF(L599=6,27.5,IF(L599=7,25,IF(L599=8,22.5,0))))))))+IF(L599&lt;=8,0,IF(L599&lt;=16,19,IF(L599&lt;=24,13,0)))-IF(L599&lt;=8,0,IF(L599&lt;=16,(L599-9)*0.425,IF(L599&lt;=24,(L599-17)*0.425,0))),0)+IF(F599="JPČ",IF(L599=1,68,IF(L599=2,47.6,IF(L599=3,36,IF(L599=4,26,IF(L599=5,24,IF(L599=6,22,IF(L599=7,20,IF(L599=8,18,0))))))))+IF(L599&lt;=8,0,IF(L599&lt;=16,13,IF(L599&lt;=24,9,0)))-IF(L599&lt;=8,0,IF(L599&lt;=16,(L599-9)*0.34,IF(L599&lt;=24,(L599-17)*0.34,0))),0)+IF(F599="JEČ",IF(L599=1,34,IF(L599=2,26.04,IF(L599=3,20.6,IF(L599=4,12,IF(L599=5,11,IF(L599=6,10,IF(L599=7,9,IF(L599=8,8,0))))))))+IF(L599&lt;=8,0,IF(L599&lt;=16,6,0))-IF(L599&lt;=8,0,IF(L599&lt;=16,(L599-9)*0.17,0)),0)+IF(F599="JEOF",IF(L599=1,34,IF(L599=2,26.04,IF(L599=3,20.6,IF(L599=4,12,IF(L599=5,11,IF(L599=6,10,IF(L599=7,9,IF(L599=8,8,0))))))))+IF(L599&lt;=8,0,IF(L599&lt;=16,6,0))-IF(L599&lt;=8,0,IF(L599&lt;=16,(L599-9)*0.17,0)),0)+IF(F599="JnPČ",IF(L599=1,51,IF(L599=2,35.7,IF(L599=3,27,IF(L599=4,19.5,IF(L599=5,18,IF(L599=6,16.5,IF(L599=7,15,IF(L599=8,13.5,0))))))))+IF(L599&lt;=8,0,IF(L599&lt;=16,10,0))-IF(L599&lt;=8,0,IF(L599&lt;=16,(L599-9)*0.255,0)),0)+IF(F599="JnEČ",IF(L599=1,25.5,IF(L599=2,19.53,IF(L599=3,15.48,IF(L599=4,9,IF(L599=5,8.25,IF(L599=6,7.5,IF(L599=7,6.75,IF(L599=8,6,0))))))))+IF(L599&lt;=8,0,IF(L599&lt;=16,5,0))-IF(L599&lt;=8,0,IF(L599&lt;=16,(L599-9)*0.1275,0)),0)+IF(F599="JčPČ",IF(L599=1,21.25,IF(L599=2,14.5,IF(L599=3,11.5,IF(L599=4,7,IF(L599=5,6.5,IF(L599=6,6,IF(L599=7,5.5,IF(L599=8,5,0))))))))+IF(L599&lt;=8,0,IF(L599&lt;=16,4,0))-IF(L599&lt;=8,0,IF(L599&lt;=16,(L599-9)*0.10625,0)),0)+IF(F599="JčEČ",IF(L599=1,17,IF(L599=2,13.02,IF(L599=3,10.32,IF(L599=4,6,IF(L599=5,5.5,IF(L599=6,5,IF(L599=7,4.5,IF(L599=8,4,0))))))))+IF(L599&lt;=8,0,IF(L599&lt;=16,3,0))-IF(L599&lt;=8,0,IF(L599&lt;=16,(L599-9)*0.085,0)),0)+IF(F599="NEAK",IF(L599=1,11.48,IF(L599=2,8.79,IF(L599=3,6.97,IF(L599=4,4.05,IF(L599=5,3.71,IF(L599=6,3.38,IF(L599=7,3.04,IF(L599=8,2.7,0))))))))+IF(L599&lt;=8,0,IF(L599&lt;=16,2,IF(L599&lt;=24,1.3,0)))-IF(L599&lt;=8,0,IF(L599&lt;=16,(L599-9)*0.0574,IF(L599&lt;=24,(L599-17)*0.0574,0))),0))*IF(L599&lt;0,1,IF(OR(F599="PČ",F599="PŽ",F599="PT"),IF(J599&lt;32,J599/32,1),1))* IF(L599&lt;0,1,IF(OR(F599="EČ",F599="EŽ",F599="JOŽ",F599="JPČ",F599="NEAK"),IF(J599&lt;24,J599/24,1),1))*IF(L599&lt;0,1,IF(OR(F599="PČneol",F599="JEČ",F599="JEOF",F599="JnPČ",F599="JnEČ",F599="JčPČ",F599="JčEČ"),IF(J599&lt;16,J599/16,1),1))*IF(L599&lt;0,1,IF(F599="EČneol",IF(J599&lt;8,J599/8,1),1))</f>
        <v>0</v>
      </c>
      <c r="O599" s="9">
        <f t="shared" ref="O599:O607" si="213">IF(F599="OŽ",N599,IF(H599="Ne",IF(J599*0.3&lt;J599-L599,N599,0),IF(J599*0.1&lt;J599-L599,N599,0)))</f>
        <v>0</v>
      </c>
      <c r="P599" s="4">
        <f t="shared" ref="P599" si="214">IF(O599=0,0,IF(F599="OŽ",IF(L599&gt;35,0,IF(J599&gt;35,(36-L599)*1.836,((36-L599)-(36-J599))*1.836)),0)+IF(F599="PČ",IF(L599&gt;31,0,IF(J599&gt;31,(32-L599)*1.347,((32-L599)-(32-J599))*1.347)),0)+ IF(F599="PČneol",IF(L599&gt;15,0,IF(J599&gt;15,(16-L599)*0.255,((16-L599)-(16-J599))*0.255)),0)+IF(F599="PŽ",IF(L599&gt;31,0,IF(J599&gt;31,(32-L599)*0.255,((32-L599)-(32-J599))*0.255)),0)+IF(F599="EČ",IF(L599&gt;23,0,IF(J599&gt;23,(24-L599)*0.612,((24-L599)-(24-J599))*0.612)),0)+IF(F599="EČneol",IF(L599&gt;7,0,IF(J599&gt;7,(8-L599)*0.204,((8-L599)-(8-J599))*0.204)),0)+IF(F599="EŽ",IF(L599&gt;23,0,IF(J599&gt;23,(24-L599)*0.204,((24-L599)-(24-J599))*0.204)),0)+IF(F599="PT",IF(L599&gt;31,0,IF(J599&gt;31,(32-L599)*0.204,((32-L599)-(32-J599))*0.204)),0)+IF(F599="JOŽ",IF(L599&gt;23,0,IF(J599&gt;23,(24-L599)*0.255,((24-L599)-(24-J599))*0.255)),0)+IF(F599="JPČ",IF(L599&gt;23,0,IF(J599&gt;23,(24-L599)*0.204,((24-L599)-(24-J599))*0.204)),0)+IF(F599="JEČ",IF(L599&gt;15,0,IF(J599&gt;15,(16-L599)*0.102,((16-L599)-(16-J599))*0.102)),0)+IF(F599="JEOF",IF(L599&gt;15,0,IF(J599&gt;15,(16-L599)*0.102,((16-L599)-(16-J599))*0.102)),0)+IF(F599="JnPČ",IF(L599&gt;15,0,IF(J599&gt;15,(16-L599)*0.153,((16-L599)-(16-J599))*0.153)),0)+IF(F599="JnEČ",IF(L599&gt;15,0,IF(J599&gt;15,(16-L599)*0.0765,((16-L599)-(16-J599))*0.0765)),0)+IF(F599="JčPČ",IF(L599&gt;15,0,IF(J599&gt;15,(16-L599)*0.06375,((16-L599)-(16-J599))*0.06375)),0)+IF(F599="JčEČ",IF(L599&gt;15,0,IF(J599&gt;15,(16-L599)*0.051,((16-L599)-(16-J599))*0.051)),0)+IF(F599="NEAK",IF(L599&gt;23,0,IF(J599&gt;23,(24-L599)*0.03444,((24-L599)-(24-J599))*0.03444)),0))</f>
        <v>0</v>
      </c>
      <c r="Q599" s="11">
        <f t="shared" ref="Q599" si="215">IF(ISERROR(P599*100/N599),0,(P599*100/N599))</f>
        <v>0</v>
      </c>
      <c r="R599" s="10">
        <f t="shared" ref="R599:R607" si="216">IF(Q599&lt;=30,O599+P599,O599+O599*0.3)*IF(G599=1,0.4,IF(G599=2,0.75,IF(G599="1 (kas 4 m. 1 k. nerengiamos)",0.52,1)))*IF(D599="olimpinė",1,IF(M599="Ne",0.5,1))*IF(OR(A$5="Lietuvos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federacija"),IF(OR(J599&lt;8,K599&lt;16),0,1),1)*E599*IF(I599&lt;=1,1,1/I599)*IF(OR(A$5="Lietuvos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0" spans="1:18">
      <c r="A600" s="62">
        <v>2</v>
      </c>
      <c r="B600" s="62"/>
      <c r="C600" s="1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3">
        <f t="shared" si="212"/>
        <v>0</v>
      </c>
      <c r="O600" s="9">
        <f t="shared" si="213"/>
        <v>0</v>
      </c>
      <c r="P600" s="4">
        <f t="shared" ref="P600:P608" si="217">IF(O600=0,0,IF(F600="OŽ",IF(L600&gt;35,0,IF(J600&gt;35,(36-L600)*1.836,((36-L600)-(36-J600))*1.836)),0)+IF(F600="PČ",IF(L600&gt;31,0,IF(J600&gt;31,(32-L600)*1.347,((32-L600)-(32-J600))*1.347)),0)+ IF(F600="PČneol",IF(L600&gt;15,0,IF(J600&gt;15,(16-L600)*0.255,((16-L600)-(16-J600))*0.255)),0)+IF(F600="PŽ",IF(L600&gt;31,0,IF(J600&gt;31,(32-L600)*0.255,((32-L600)-(32-J600))*0.255)),0)+IF(F600="EČ",IF(L600&gt;23,0,IF(J600&gt;23,(24-L600)*0.612,((24-L600)-(24-J600))*0.612)),0)+IF(F600="EČneol",IF(L600&gt;7,0,IF(J600&gt;7,(8-L600)*0.204,((8-L600)-(8-J600))*0.204)),0)+IF(F600="EŽ",IF(L600&gt;23,0,IF(J600&gt;23,(24-L600)*0.204,((24-L600)-(24-J600))*0.204)),0)+IF(F600="PT",IF(L600&gt;31,0,IF(J600&gt;31,(32-L600)*0.204,((32-L600)-(32-J600))*0.204)),0)+IF(F600="JOŽ",IF(L600&gt;23,0,IF(J600&gt;23,(24-L600)*0.255,((24-L600)-(24-J600))*0.255)),0)+IF(F600="JPČ",IF(L600&gt;23,0,IF(J600&gt;23,(24-L600)*0.204,((24-L600)-(24-J600))*0.204)),0)+IF(F600="JEČ",IF(L600&gt;15,0,IF(J600&gt;15,(16-L600)*0.102,((16-L600)-(16-J600))*0.102)),0)+IF(F600="JEOF",IF(L600&gt;15,0,IF(J600&gt;15,(16-L600)*0.102,((16-L600)-(16-J600))*0.102)),0)+IF(F600="JnPČ",IF(L600&gt;15,0,IF(J600&gt;15,(16-L600)*0.153,((16-L600)-(16-J600))*0.153)),0)+IF(F600="JnEČ",IF(L600&gt;15,0,IF(J600&gt;15,(16-L600)*0.0765,((16-L600)-(16-J600))*0.0765)),0)+IF(F600="JčPČ",IF(L600&gt;15,0,IF(J600&gt;15,(16-L600)*0.06375,((16-L600)-(16-J600))*0.06375)),0)+IF(F600="JčEČ",IF(L600&gt;15,0,IF(J600&gt;15,(16-L600)*0.051,((16-L600)-(16-J600))*0.051)),0)+IF(F600="NEAK",IF(L600&gt;23,0,IF(J600&gt;23,(24-L600)*0.03444,((24-L600)-(24-J600))*0.03444)),0))</f>
        <v>0</v>
      </c>
      <c r="Q600" s="11">
        <f t="shared" ref="Q600:Q608" si="218">IF(ISERROR(P600*100/N600),0,(P600*100/N600))</f>
        <v>0</v>
      </c>
      <c r="R600" s="10">
        <f t="shared" si="216"/>
        <v>0</v>
      </c>
    </row>
    <row r="601" spans="1:18">
      <c r="A601" s="62">
        <v>3</v>
      </c>
      <c r="B601" s="62"/>
      <c r="C601" s="1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3">
        <f t="shared" si="212"/>
        <v>0</v>
      </c>
      <c r="O601" s="9">
        <f t="shared" si="213"/>
        <v>0</v>
      </c>
      <c r="P601" s="4">
        <f t="shared" si="217"/>
        <v>0</v>
      </c>
      <c r="Q601" s="11">
        <f t="shared" si="218"/>
        <v>0</v>
      </c>
      <c r="R601" s="10">
        <f t="shared" si="216"/>
        <v>0</v>
      </c>
    </row>
    <row r="602" spans="1:18">
      <c r="A602" s="62">
        <v>4</v>
      </c>
      <c r="B602" s="62"/>
      <c r="C602" s="1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3">
        <f t="shared" si="212"/>
        <v>0</v>
      </c>
      <c r="O602" s="9">
        <f t="shared" si="213"/>
        <v>0</v>
      </c>
      <c r="P602" s="4">
        <f t="shared" si="217"/>
        <v>0</v>
      </c>
      <c r="Q602" s="11">
        <f t="shared" si="218"/>
        <v>0</v>
      </c>
      <c r="R602" s="10">
        <f t="shared" si="216"/>
        <v>0</v>
      </c>
    </row>
    <row r="603" spans="1:18">
      <c r="A603" s="62">
        <v>5</v>
      </c>
      <c r="B603" s="62"/>
      <c r="C603" s="1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3">
        <f t="shared" si="212"/>
        <v>0</v>
      </c>
      <c r="O603" s="9">
        <f t="shared" si="213"/>
        <v>0</v>
      </c>
      <c r="P603" s="4">
        <f t="shared" si="217"/>
        <v>0</v>
      </c>
      <c r="Q603" s="11">
        <f t="shared" si="218"/>
        <v>0</v>
      </c>
      <c r="R603" s="10">
        <f t="shared" si="216"/>
        <v>0</v>
      </c>
    </row>
    <row r="604" spans="1:18">
      <c r="A604" s="62">
        <v>6</v>
      </c>
      <c r="B604" s="62"/>
      <c r="C604" s="1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3">
        <f t="shared" si="212"/>
        <v>0</v>
      </c>
      <c r="O604" s="9">
        <f t="shared" si="213"/>
        <v>0</v>
      </c>
      <c r="P604" s="4">
        <f t="shared" si="217"/>
        <v>0</v>
      </c>
      <c r="Q604" s="11">
        <f t="shared" si="218"/>
        <v>0</v>
      </c>
      <c r="R604" s="10">
        <f t="shared" si="216"/>
        <v>0</v>
      </c>
    </row>
    <row r="605" spans="1:18">
      <c r="A605" s="62">
        <v>7</v>
      </c>
      <c r="B605" s="62"/>
      <c r="C605" s="1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3">
        <f t="shared" si="212"/>
        <v>0</v>
      </c>
      <c r="O605" s="9">
        <f t="shared" si="213"/>
        <v>0</v>
      </c>
      <c r="P605" s="4">
        <f t="shared" si="217"/>
        <v>0</v>
      </c>
      <c r="Q605" s="11">
        <f t="shared" si="218"/>
        <v>0</v>
      </c>
      <c r="R605" s="10">
        <f t="shared" si="216"/>
        <v>0</v>
      </c>
    </row>
    <row r="606" spans="1:18">
      <c r="A606" s="62">
        <v>8</v>
      </c>
      <c r="B606" s="62"/>
      <c r="C606" s="1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3">
        <f t="shared" si="212"/>
        <v>0</v>
      </c>
      <c r="O606" s="9">
        <f t="shared" si="213"/>
        <v>0</v>
      </c>
      <c r="P606" s="4">
        <f t="shared" si="217"/>
        <v>0</v>
      </c>
      <c r="Q606" s="11">
        <f t="shared" si="218"/>
        <v>0</v>
      </c>
      <c r="R606" s="10">
        <f t="shared" si="216"/>
        <v>0</v>
      </c>
    </row>
    <row r="607" spans="1:18">
      <c r="A607" s="62">
        <v>9</v>
      </c>
      <c r="B607" s="62"/>
      <c r="C607" s="1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3">
        <f t="shared" si="212"/>
        <v>0</v>
      </c>
      <c r="O607" s="9">
        <f t="shared" si="213"/>
        <v>0</v>
      </c>
      <c r="P607" s="4">
        <f t="shared" si="217"/>
        <v>0</v>
      </c>
      <c r="Q607" s="11">
        <f t="shared" si="218"/>
        <v>0</v>
      </c>
      <c r="R607" s="10">
        <f t="shared" si="216"/>
        <v>0</v>
      </c>
    </row>
    <row r="608" spans="1:18">
      <c r="A608" s="62">
        <v>10</v>
      </c>
      <c r="B608" s="62"/>
      <c r="C608" s="1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3">
        <f>(IF(F608="OŽ",IF(L608=1,550.8,IF(L608=2,426.38,IF(L608=3,342.14,IF(L608=4,181.44,IF(L608=5,168.48,IF(L608=6,155.52,IF(L608=7,148.5,IF(L608=8,144,0))))))))+IF(L608&lt;=8,0,IF(L608&lt;=16,137.7,IF(L608&lt;=24,108,IF(L608&lt;=32,80.1,IF(L608&lt;=36,52.2,0)))))-IF(L608&lt;=8,0,IF(L608&lt;=16,(L608-9)*2.754,IF(L608&lt;=24,(L608-17)* 2.754,IF(L608&lt;=32,(L608-25)* 2.754,IF(L608&lt;=36,(L608-33)*2.754,0))))),0)+IF(F608="PČ",IF(L608=1,449,IF(L608=2,314.6,IF(L608=3,238,IF(L608=4,172,IF(L608=5,159,IF(L608=6,145,IF(L608=7,132,IF(L608=8,119,0))))))))+IF(L608&lt;=8,0,IF(L608&lt;=16,88,IF(L608&lt;=24,55,IF(L608&lt;=32,22,0))))-IF(L608&lt;=8,0,IF(L608&lt;=16,(L608-9)*2.245,IF(L608&lt;=24,(L608-17)*2.245,IF(L608&lt;=32,(L608-25)*2.245,0)))),0)+IF(F608="PČneol",IF(L608=1,85,IF(L608=2,64.61,IF(L608=3,50.76,IF(L608=4,16.25,IF(L608=5,15,IF(L608=6,13.75,IF(L608=7,12.5,IF(L608=8,11.25,0))))))))+IF(L608&lt;=8,0,IF(L608&lt;=16,9,0))-IF(L608&lt;=8,0,IF(L608&lt;=16,(L608-9)*0.425,0)),0)+IF(F608="PŽ",IF(L608=1,85,IF(L608=2,59.5,IF(L608=3,45,IF(L608=4,32.5,IF(L608=5,30,IF(L608=6,27.5,IF(L608=7,25,IF(L608=8,22.5,0))))))))+IF(L608&lt;=8,0,IF(L608&lt;=16,19,IF(L608&lt;=24,13,IF(L608&lt;=32,8,0))))-IF(L608&lt;=8,0,IF(L608&lt;=16,(L608-9)*0.425,IF(L608&lt;=24,(L608-17)*0.425,IF(L608&lt;=32,(L608-25)*0.425,0)))),0)+IF(F608="EČ",IF(L608=1,204,IF(L608=2,156.24,IF(L608=3,123.84,IF(L608=4,72,IF(L608=5,66,IF(L608=6,60,IF(L608=7,54,IF(L608=8,48,0))))))))+IF(L608&lt;=8,0,IF(L608&lt;=16,40,IF(L608&lt;=24,25,0)))-IF(L608&lt;=8,0,IF(L608&lt;=16,(L608-9)*1.02,IF(L608&lt;=24,(L608-17)*1.02,0))),0)+IF(F608="EČneol",IF(L608=1,68,IF(L608=2,51.69,IF(L608=3,40.61,IF(L608=4,13,IF(L608=5,12,IF(L608=6,11,IF(L608=7,10,IF(L608=8,9,0)))))))))+IF(F608="EŽ",IF(L608=1,68,IF(L608=2,47.6,IF(L608=3,36,IF(L608=4,18,IF(L608=5,16.5,IF(L608=6,15,IF(L608=7,13.5,IF(L608=8,12,0))))))))+IF(L608&lt;=8,0,IF(L608&lt;=16,10,IF(L608&lt;=24,6,0)))-IF(L608&lt;=8,0,IF(L608&lt;=16,(L608-9)*0.34,IF(L608&lt;=24,(L608-17)*0.34,0))),0)+IF(F608="PT",IF(L608=1,68,IF(L608=2,52.08,IF(L608=3,41.28,IF(L608=4,24,IF(L608=5,22,IF(L608=6,20,IF(L608=7,18,IF(L608=8,16,0))))))))+IF(L608&lt;=8,0,IF(L608&lt;=16,13,IF(L608&lt;=24,9,IF(L608&lt;=32,4,0))))-IF(L608&lt;=8,0,IF(L608&lt;=16,(L608-9)*0.34,IF(L608&lt;=24,(L608-17)*0.34,IF(L608&lt;=32,(L608-25)*0.34,0)))),0)+IF(F608="JOŽ",IF(L608=1,85,IF(L608=2,59.5,IF(L608=3,45,IF(L608=4,32.5,IF(L608=5,30,IF(L608=6,27.5,IF(L608=7,25,IF(L608=8,22.5,0))))))))+IF(L608&lt;=8,0,IF(L608&lt;=16,19,IF(L608&lt;=24,13,0)))-IF(L608&lt;=8,0,IF(L608&lt;=16,(L608-9)*0.425,IF(L608&lt;=24,(L608-17)*0.425,0))),0)+IF(F608="JPČ",IF(L608=1,68,IF(L608=2,47.6,IF(L608=3,36,IF(L608=4,26,IF(L608=5,24,IF(L608=6,22,IF(L608=7,20,IF(L608=8,18,0))))))))+IF(L608&lt;=8,0,IF(L608&lt;=16,13,IF(L608&lt;=24,9,0)))-IF(L608&lt;=8,0,IF(L608&lt;=16,(L608-9)*0.34,IF(L608&lt;=24,(L608-17)*0.34,0))),0)+IF(F608="JEČ",IF(L608=1,34,IF(L608=2,26.04,IF(L608=3,20.6,IF(L608=4,12,IF(L608=5,11,IF(L608=6,10,IF(L608=7,9,IF(L608=8,8,0))))))))+IF(L608&lt;=8,0,IF(L608&lt;=16,6,0))-IF(L608&lt;=8,0,IF(L608&lt;=16,(L608-9)*0.17,0)),0)+IF(F608="JEOF",IF(L608=1,34,IF(L608=2,26.04,IF(L608=3,20.6,IF(L608=4,12,IF(L608=5,11,IF(L608=6,10,IF(L608=7,9,IF(L608=8,8,0))))))))+IF(L608&lt;=8,0,IF(L608&lt;=16,6,0))-IF(L608&lt;=8,0,IF(L608&lt;=16,(L608-9)*0.17,0)),0)+IF(F608="JnPČ",IF(L608=1,51,IF(L608=2,35.7,IF(L608=3,27,IF(L608=4,19.5,IF(L608=5,18,IF(L608=6,16.5,IF(L608=7,15,IF(L608=8,13.5,0))))))))+IF(L608&lt;=8,0,IF(L608&lt;=16,10,0))-IF(L608&lt;=8,0,IF(L608&lt;=16,(L608-9)*0.255,0)),0)+IF(F608="JnEČ",IF(L608=1,25.5,IF(L608=2,19.53,IF(L608=3,15.48,IF(L608=4,9,IF(L608=5,8.25,IF(L608=6,7.5,IF(L608=7,6.75,IF(L608=8,6,0))))))))+IF(L608&lt;=8,0,IF(L608&lt;=16,5,0))-IF(L608&lt;=8,0,IF(L608&lt;=16,(L608-9)*0.1275,0)),0)+IF(F608="JčPČ",IF(L608=1,21.25,IF(L608=2,14.5,IF(L608=3,11.5,IF(L608=4,7,IF(L608=5,6.5,IF(L608=6,6,IF(L608=7,5.5,IF(L608=8,5,0))))))))+IF(L608&lt;=8,0,IF(L608&lt;=16,4,0))-IF(L608&lt;=8,0,IF(L608&lt;=16,(L608-9)*0.10625,0)),0)+IF(F608="JčEČ",IF(L608=1,17,IF(L608=2,13.02,IF(L608=3,10.32,IF(L608=4,6,IF(L608=5,5.5,IF(L608=6,5,IF(L608=7,4.5,IF(L608=8,4,0))))))))+IF(L608&lt;=8,0,IF(L608&lt;=16,3,0))-IF(L608&lt;=8,0,IF(L608&lt;=16,(L608-9)*0.085,0)),0)+IF(F608="NEAK",IF(L608=1,11.48,IF(L608=2,8.79,IF(L608=3,6.97,IF(L608=4,4.05,IF(L608=5,3.71,IF(L608=6,3.38,IF(L608=7,3.04,IF(L608=8,2.7,0))))))))+IF(L608&lt;=8,0,IF(L608&lt;=16,2,IF(L608&lt;=24,1.3,0)))-IF(L608&lt;=8,0,IF(L608&lt;=16,(L608-9)*0.0574,IF(L608&lt;=24,(L608-17)*0.0574,0))),0))*IF(L608&lt;0,1,IF(OR(F608="PČ",F608="PŽ",F608="PT"),IF(J608&lt;32,J608/32,1),1))* IF(L608&lt;0,1,IF(OR(F608="EČ",F608="EŽ",F608="JOŽ",F608="JPČ",F608="NEAK"),IF(J608&lt;24,J608/24,1),1))*IF(L608&lt;0,1,IF(OR(F608="PČneol",F608="JEČ",F608="JEOF",F608="JnPČ",F608="JnEČ",F608="JčPČ",F608="JčEČ"),IF(J608&lt;16,J608/16,1),1))*IF(L608&lt;0,1,IF(F608="EČneol",IF(J608&lt;8,J608/8,1),1))</f>
        <v>0</v>
      </c>
      <c r="O608" s="9">
        <f>IF(F608="OŽ",N608,IF(H608="Ne",IF(J608*0.3&lt;J608-L608,N608,0),IF(J608*0.1&lt;J608-L608,N608,0)))</f>
        <v>0</v>
      </c>
      <c r="P608" s="4">
        <f t="shared" si="217"/>
        <v>0</v>
      </c>
      <c r="Q608" s="11">
        <f t="shared" si="218"/>
        <v>0</v>
      </c>
      <c r="R608" s="10">
        <f>IF(Q608&lt;=30,O608+P608,O608+O608*0.3)*IF(G608=1,0.4,IF(G608=2,0.75,IF(G608="1 (kas 4 m. 1 k. nerengiamos)",0.52,1)))*IF(D608="olimpinė",1,IF(M608="Ne",0.5,1))*IF(OR(A$5="Lietuvos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federacija"),IF(OR(J608&lt;8,K608&lt;16),0,1),1)*E608*IF(I608&lt;=1,1,1/I608)*IF(OR(A$5="Lietuvos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9" spans="1:18">
      <c r="A609" s="79" t="s">
        <v>35</v>
      </c>
      <c r="B609" s="80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1"/>
      <c r="R609" s="10">
        <f>SUM(R599:R608)</f>
        <v>0</v>
      </c>
    </row>
    <row r="610" spans="1:18" ht="15.75">
      <c r="A610" s="24" t="s">
        <v>36</v>
      </c>
      <c r="B610" s="24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6"/>
    </row>
    <row r="611" spans="1:18">
      <c r="A611" s="49" t="s">
        <v>44</v>
      </c>
      <c r="B611" s="49"/>
      <c r="C611" s="49"/>
      <c r="D611" s="49"/>
      <c r="E611" s="49"/>
      <c r="F611" s="49"/>
      <c r="G611" s="49"/>
      <c r="H611" s="49"/>
      <c r="I611" s="49"/>
      <c r="J611" s="15"/>
      <c r="K611" s="15"/>
      <c r="L611" s="15"/>
      <c r="M611" s="15"/>
      <c r="N611" s="15"/>
      <c r="O611" s="15"/>
      <c r="P611" s="15"/>
      <c r="Q611" s="15"/>
      <c r="R611" s="16"/>
    </row>
    <row r="612" spans="1:18">
      <c r="A612" s="49"/>
      <c r="B612" s="49"/>
      <c r="C612" s="49"/>
      <c r="D612" s="49"/>
      <c r="E612" s="49"/>
      <c r="F612" s="49"/>
      <c r="G612" s="49"/>
      <c r="H612" s="49"/>
      <c r="I612" s="49"/>
      <c r="J612" s="15"/>
      <c r="K612" s="15"/>
      <c r="L612" s="15"/>
      <c r="M612" s="15"/>
      <c r="N612" s="15"/>
      <c r="O612" s="15"/>
      <c r="P612" s="15"/>
      <c r="Q612" s="15"/>
      <c r="R612" s="16"/>
    </row>
    <row r="613" spans="1:18">
      <c r="A613" s="112" t="s">
        <v>93</v>
      </c>
      <c r="B613" s="113"/>
      <c r="C613" s="113"/>
      <c r="D613" s="113"/>
      <c r="E613" s="113"/>
      <c r="F613" s="113"/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4"/>
      <c r="R613" s="110">
        <f>SUM(R29+R47+R66+R83+R100+R117+R134+R151+R168+R185+R202+R219+R236+R253+R270+R286+R303+R320+R337+R354+R371+R388+R405+R422+R439+R456+R473+R490+R507+R524+R541+R558+R575+R592+R609)</f>
        <v>666.66000000000008</v>
      </c>
    </row>
    <row r="614" spans="1:18">
      <c r="A614" s="115"/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  <c r="Q614" s="117"/>
      <c r="R614" s="111"/>
    </row>
    <row r="615" spans="1:18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6"/>
      <c r="O615" s="6"/>
      <c r="P615" s="6"/>
      <c r="Q615" s="6"/>
      <c r="R615" s="7"/>
    </row>
    <row r="616" spans="1:18" ht="15.75">
      <c r="A616" s="99" t="s">
        <v>94</v>
      </c>
      <c r="B616" s="99"/>
      <c r="C616" s="99"/>
      <c r="D616" s="99"/>
      <c r="E616" s="99"/>
      <c r="F616" s="8"/>
      <c r="G616" s="8"/>
      <c r="H616" s="8"/>
      <c r="J616" s="8"/>
      <c r="L616" s="8"/>
      <c r="M616" s="8"/>
      <c r="R616" s="8"/>
    </row>
    <row r="617" spans="1:18" ht="15.75">
      <c r="A617" s="60"/>
      <c r="B617" s="60"/>
      <c r="C617" s="60"/>
      <c r="D617" s="60"/>
      <c r="E617" s="60"/>
      <c r="F617" s="8"/>
      <c r="G617" s="8"/>
      <c r="H617" s="8"/>
      <c r="J617" s="8"/>
      <c r="L617" s="8"/>
      <c r="M617" s="8"/>
      <c r="R617" s="8"/>
    </row>
    <row r="618" spans="1:18" ht="15.75">
      <c r="A618" s="60"/>
      <c r="B618" s="60"/>
      <c r="C618" s="60"/>
      <c r="D618" s="60"/>
      <c r="E618" s="60"/>
      <c r="F618" s="8"/>
      <c r="G618" s="8"/>
      <c r="H618" s="8"/>
      <c r="J618" s="8"/>
      <c r="L618" s="8"/>
      <c r="M618" s="8"/>
      <c r="R618" s="8"/>
    </row>
    <row r="619" spans="1:18" ht="15.75">
      <c r="A619" s="60"/>
      <c r="B619" s="60"/>
      <c r="C619" s="60"/>
      <c r="D619" s="60"/>
      <c r="E619" s="60"/>
      <c r="F619" s="8"/>
      <c r="G619" s="8"/>
      <c r="H619" s="8"/>
      <c r="J619" s="8"/>
      <c r="L619" s="8"/>
      <c r="M619" s="8"/>
      <c r="R619" s="8"/>
    </row>
    <row r="620" spans="1:18" ht="15.75">
      <c r="A620" s="24" t="s">
        <v>95</v>
      </c>
      <c r="B620"/>
      <c r="C620"/>
      <c r="D620"/>
      <c r="E620"/>
      <c r="F620" s="13"/>
      <c r="G620" s="13"/>
      <c r="H620" s="8"/>
      <c r="J620" s="8"/>
      <c r="L620" s="8"/>
      <c r="M620" s="8"/>
      <c r="R620" s="8"/>
    </row>
    <row r="621" spans="1:18">
      <c r="A621"/>
      <c r="B621"/>
      <c r="C621"/>
      <c r="D621"/>
      <c r="E621"/>
      <c r="F621" s="13"/>
      <c r="G621" s="13"/>
      <c r="H621" s="8"/>
      <c r="J621" s="8"/>
      <c r="L621" s="8"/>
      <c r="M621" s="8"/>
      <c r="R621" s="8"/>
    </row>
    <row r="622" spans="1:18" ht="15.75">
      <c r="A622" s="24" t="s">
        <v>96</v>
      </c>
      <c r="B622"/>
      <c r="C622"/>
      <c r="D622"/>
      <c r="E622"/>
      <c r="F622" s="13"/>
      <c r="G622" s="13"/>
      <c r="H622" s="8"/>
      <c r="J622" s="8"/>
      <c r="L622" s="8"/>
      <c r="M622" s="8"/>
      <c r="R622" s="8"/>
    </row>
    <row r="623" spans="1:18" ht="15.75">
      <c r="A623" s="25" t="s">
        <v>97</v>
      </c>
      <c r="B623"/>
      <c r="C623"/>
      <c r="D623"/>
      <c r="E623"/>
      <c r="F623" s="13"/>
      <c r="G623" s="13"/>
      <c r="H623" s="8"/>
      <c r="J623" s="8"/>
      <c r="L623" s="8"/>
      <c r="M623" s="8"/>
      <c r="R623" s="8"/>
    </row>
    <row r="624" spans="1:18">
      <c r="A624" s="25" t="s">
        <v>98</v>
      </c>
      <c r="B624"/>
      <c r="C624"/>
      <c r="D624"/>
      <c r="E624"/>
      <c r="F624" s="13"/>
      <c r="G624" s="13"/>
      <c r="H624" s="8"/>
      <c r="J624" s="8"/>
      <c r="L624" s="8"/>
      <c r="M624" s="8"/>
      <c r="R624" s="8"/>
    </row>
    <row r="625" spans="1:18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</row>
  </sheetData>
  <mergeCells count="166">
    <mergeCell ref="A609:Q609"/>
    <mergeCell ref="A581:P581"/>
    <mergeCell ref="A592:Q592"/>
    <mergeCell ref="A596:P596"/>
    <mergeCell ref="A597:C597"/>
    <mergeCell ref="A598:P598"/>
    <mergeCell ref="A563:C563"/>
    <mergeCell ref="A564:P564"/>
    <mergeCell ref="A575:Q575"/>
    <mergeCell ref="A579:P579"/>
    <mergeCell ref="A580:C580"/>
    <mergeCell ref="A545:P545"/>
    <mergeCell ref="A546:C546"/>
    <mergeCell ref="A547:P547"/>
    <mergeCell ref="A558:Q558"/>
    <mergeCell ref="A562:P562"/>
    <mergeCell ref="A524:Q524"/>
    <mergeCell ref="A528:P528"/>
    <mergeCell ref="A529:C529"/>
    <mergeCell ref="A530:P530"/>
    <mergeCell ref="A541:Q541"/>
    <mergeCell ref="A496:P496"/>
    <mergeCell ref="A507:Q507"/>
    <mergeCell ref="A511:P511"/>
    <mergeCell ref="A512:C512"/>
    <mergeCell ref="A513:P513"/>
    <mergeCell ref="A478:C478"/>
    <mergeCell ref="A479:P479"/>
    <mergeCell ref="A490:Q490"/>
    <mergeCell ref="A494:P494"/>
    <mergeCell ref="A495:C495"/>
    <mergeCell ref="A460:P460"/>
    <mergeCell ref="A461:C461"/>
    <mergeCell ref="A462:P462"/>
    <mergeCell ref="A473:Q473"/>
    <mergeCell ref="A477:P477"/>
    <mergeCell ref="A439:Q439"/>
    <mergeCell ref="A443:P443"/>
    <mergeCell ref="A444:C444"/>
    <mergeCell ref="A445:P445"/>
    <mergeCell ref="A456:Q456"/>
    <mergeCell ref="A360:P360"/>
    <mergeCell ref="A371:Q371"/>
    <mergeCell ref="A411:P411"/>
    <mergeCell ref="A422:Q422"/>
    <mergeCell ref="A426:P426"/>
    <mergeCell ref="A427:C427"/>
    <mergeCell ref="A428:P428"/>
    <mergeCell ref="A393:C393"/>
    <mergeCell ref="A394:P394"/>
    <mergeCell ref="A405:Q405"/>
    <mergeCell ref="A409:P409"/>
    <mergeCell ref="A410:C410"/>
    <mergeCell ref="A613:Q614"/>
    <mergeCell ref="A290:P290"/>
    <mergeCell ref="A291:C291"/>
    <mergeCell ref="A292:P292"/>
    <mergeCell ref="A303:Q303"/>
    <mergeCell ref="A307:P307"/>
    <mergeCell ref="A308:C308"/>
    <mergeCell ref="A309:P309"/>
    <mergeCell ref="A320:Q320"/>
    <mergeCell ref="A324:P324"/>
    <mergeCell ref="A325:C325"/>
    <mergeCell ref="A326:P326"/>
    <mergeCell ref="A337:Q337"/>
    <mergeCell ref="A341:P341"/>
    <mergeCell ref="A342:C342"/>
    <mergeCell ref="A343:P343"/>
    <mergeCell ref="A375:P375"/>
    <mergeCell ref="A376:C376"/>
    <mergeCell ref="A377:P377"/>
    <mergeCell ref="A388:Q388"/>
    <mergeCell ref="A392:P392"/>
    <mergeCell ref="A354:Q354"/>
    <mergeCell ref="A358:P358"/>
    <mergeCell ref="A359:C359"/>
    <mergeCell ref="A270:Q270"/>
    <mergeCell ref="A273:P273"/>
    <mergeCell ref="A274:C274"/>
    <mergeCell ref="A275:P275"/>
    <mergeCell ref="A286:Q286"/>
    <mergeCell ref="A242:P242"/>
    <mergeCell ref="A253:Q253"/>
    <mergeCell ref="A257:P257"/>
    <mergeCell ref="A258:C258"/>
    <mergeCell ref="A259:P259"/>
    <mergeCell ref="A224:C224"/>
    <mergeCell ref="A225:P225"/>
    <mergeCell ref="A236:Q236"/>
    <mergeCell ref="A240:P240"/>
    <mergeCell ref="A241:C241"/>
    <mergeCell ref="A206:P206"/>
    <mergeCell ref="A207:C207"/>
    <mergeCell ref="A208:P208"/>
    <mergeCell ref="A219:Q219"/>
    <mergeCell ref="A223:P223"/>
    <mergeCell ref="A185:Q185"/>
    <mergeCell ref="A189:P189"/>
    <mergeCell ref="A190:C190"/>
    <mergeCell ref="A191:P191"/>
    <mergeCell ref="A202:Q202"/>
    <mergeCell ref="A157:P157"/>
    <mergeCell ref="A168:Q168"/>
    <mergeCell ref="A172:P172"/>
    <mergeCell ref="A173:C173"/>
    <mergeCell ref="A174:P174"/>
    <mergeCell ref="A139:C139"/>
    <mergeCell ref="A140:P140"/>
    <mergeCell ref="A151:Q151"/>
    <mergeCell ref="A155:P155"/>
    <mergeCell ref="A156:C156"/>
    <mergeCell ref="A121:P121"/>
    <mergeCell ref="A122:C122"/>
    <mergeCell ref="A123:P123"/>
    <mergeCell ref="A134:Q134"/>
    <mergeCell ref="A138:P138"/>
    <mergeCell ref="A100:Q100"/>
    <mergeCell ref="A104:P104"/>
    <mergeCell ref="A105:C105"/>
    <mergeCell ref="A106:P106"/>
    <mergeCell ref="A117:Q117"/>
    <mergeCell ref="A616:E616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13:R614"/>
    <mergeCell ref="A70:P70"/>
    <mergeCell ref="A29:Q29"/>
    <mergeCell ref="A17:P17"/>
    <mergeCell ref="A34:P34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83:Q83"/>
    <mergeCell ref="A88:P88"/>
    <mergeCell ref="A89:C89"/>
    <mergeCell ref="A36:P36"/>
    <mergeCell ref="A47:Q47"/>
    <mergeCell ref="A53:P53"/>
    <mergeCell ref="A55:P55"/>
    <mergeCell ref="A66:Q66"/>
    <mergeCell ref="A35:C35"/>
    <mergeCell ref="A54:C54"/>
    <mergeCell ref="A71:C71"/>
    <mergeCell ref="A72:P72"/>
    <mergeCell ref="A49:I49"/>
  </mergeCells>
  <phoneticPr fontId="0" type="noConversion"/>
  <dataValidations count="4">
    <dataValidation type="list" allowBlank="1" showInputMessage="1" showErrorMessage="1" sqref="D56:D65 D37:D46 D19:D28 D73:D82 D90:D99 D107:D116 D124:D133 D141:D150 D158:D167 D175:D184 D192:D201 D209:D218 D226:D235 D243:D252 D260:D269 D276:D285 D293:D302 D310:D319 D327:D336 D344:D353 D361:D370 D378:D387 D395:D404 D412:D421 D429:D438 D446:D455 D463:D472 D480:D489 D497:D506 D514:D523 D531:D540 D548:D557 D565:D574 D582:D591 D599:D608">
      <formula1>"olimpinė,neolimpinė"</formula1>
    </dataValidation>
    <dataValidation type="list" allowBlank="1" showInputMessage="1" showErrorMessage="1" sqref="M56:M65 M37:M46 H37:H46 H56:H65 M19:M28 H19:H28 M73:M82 H73:H82 M90:M99 H90:H99 M107:M116 H107:H116 M124:M133 H124:H133 M141:M150 H141:H150 M158:M167 H158:H167 M175:M184 H175:H184 M192:M201 H192:H201 M209:M218 H209:H218 M226:M235 H226:H235 M243:M252 H243:H252 M260:M269 H260:H269 M276:M285 H276:H285 M293:M302 H293:H302 M310:M319 H310:H319 M327:M336 H327:H336 M344:M353 H344:H353 M361:M370 H361:H370 M378:M387 H378:H387 M395:M404 H395:H404 M412:M421 H412:H421 M429:M438 H429:H438 M446:M455 H446:H455 M463:M472 H463:H472 M480:M489 H480:H489 M497:M506 H497:H506 M514:M523 H514:H523 M531:M540 H531:H540 M548:M557 H548:H557 M565:M574 H565:H574 M582:M591 H582:H591 M599:M608 H599:H608">
      <formula1>"Taip,Ne"</formula1>
    </dataValidation>
    <dataValidation type="list" allowBlank="1" showInputMessage="1" showErrorMessage="1" sqref="F19:F28 F37:F46 F56:F65 F73:F82 F90:F99 F107:F116 F124:F133 F141:F150 F158:F167 F175:F184 F192:F201 F209:F218 F226:F235 F243:F252 F260:F269 F276:F285 F293:F302 F310:F319 F327:F336 F344:F353 F361:F370 F378:F387 F395:F404 F412:F421 F429:F438 F446:F455 F463:F472 F480:F489 F497:F506 F514:F523 F531:F540 F548:F557 F565:F574 F582:F591 F599:F608">
      <formula1>"OŽ,PČ,PČneol,EČ,EČneol,JOŽ,JPČ,JEČ,JnPČ,JnEČ,NEAK"</formula1>
    </dataValidation>
    <dataValidation type="list" allowBlank="1" showInputMessage="1" showErrorMessage="1" sqref="G19:G28 G37:G46 G56:G65 G73:G82 G90:G99 G107:G116 G124:G133 G141:G150 G158:G167 G175:G184 G192:G201 G209:G218 G226:G235 G243:G252 G260:G269 G276:G285 G293:G302 G310:G319 G327:G336 G344:G353 G361:G370 G378:G387 G395:G404 G412:G421 G429:G438 G446:G455 G463:G472 G480:G489 G497:G506 G514:G523 G531:G540 G548:G557 G565:G574 G582:G591 G599:G608">
      <formula1>"1,1 (kas 4 m. 1 k. nerengiamos),2,4 arba 5"</formula1>
    </dataValidation>
  </dataValidations>
  <pageMargins left="0.39" right="0.38" top="0.47244094488188981" bottom="0.39370078740157483" header="0.31496062992125984" footer="0.31496062992125984"/>
  <pageSetup paperSize="9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99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100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101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102</v>
      </c>
      <c r="AL4" s="51"/>
      <c r="AM4" s="51"/>
      <c r="AN4" s="51"/>
    </row>
    <row r="5" spans="1:41" ht="15.75">
      <c r="A5" s="121" t="s">
        <v>103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22" t="s">
        <v>8</v>
      </c>
      <c r="B7" s="124" t="s">
        <v>104</v>
      </c>
      <c r="C7" s="127" t="s">
        <v>105</v>
      </c>
      <c r="D7" s="129" t="s">
        <v>106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30" t="s">
        <v>13</v>
      </c>
      <c r="AO7" s="31"/>
    </row>
    <row r="8" spans="1:41">
      <c r="A8" s="123"/>
      <c r="B8" s="125"/>
      <c r="C8" s="128"/>
      <c r="D8" s="118" t="s">
        <v>107</v>
      </c>
      <c r="E8" s="118" t="s">
        <v>108</v>
      </c>
      <c r="F8" s="118" t="s">
        <v>109</v>
      </c>
      <c r="G8" s="118" t="s">
        <v>110</v>
      </c>
      <c r="H8" s="118" t="s">
        <v>111</v>
      </c>
      <c r="I8" s="118" t="s">
        <v>112</v>
      </c>
      <c r="J8" s="118" t="s">
        <v>113</v>
      </c>
      <c r="K8" s="118" t="s">
        <v>114</v>
      </c>
      <c r="L8" s="118" t="s">
        <v>115</v>
      </c>
      <c r="M8" s="118" t="s">
        <v>116</v>
      </c>
      <c r="N8" s="118" t="s">
        <v>117</v>
      </c>
      <c r="O8" s="118" t="s">
        <v>118</v>
      </c>
      <c r="P8" s="118" t="s">
        <v>119</v>
      </c>
      <c r="Q8" s="118" t="s">
        <v>120</v>
      </c>
      <c r="R8" s="118" t="s">
        <v>121</v>
      </c>
      <c r="S8" s="118" t="s">
        <v>122</v>
      </c>
      <c r="T8" s="118" t="s">
        <v>123</v>
      </c>
      <c r="U8" s="118" t="s">
        <v>124</v>
      </c>
      <c r="V8" s="118" t="s">
        <v>125</v>
      </c>
      <c r="W8" s="118" t="s">
        <v>126</v>
      </c>
      <c r="X8" s="118" t="s">
        <v>127</v>
      </c>
      <c r="Y8" s="118" t="s">
        <v>128</v>
      </c>
      <c r="Z8" s="118" t="s">
        <v>129</v>
      </c>
      <c r="AA8" s="118" t="s">
        <v>130</v>
      </c>
      <c r="AB8" s="118" t="s">
        <v>131</v>
      </c>
      <c r="AC8" s="118" t="s">
        <v>132</v>
      </c>
      <c r="AD8" s="118" t="s">
        <v>133</v>
      </c>
      <c r="AE8" s="118" t="s">
        <v>134</v>
      </c>
      <c r="AF8" s="118" t="s">
        <v>135</v>
      </c>
      <c r="AG8" s="118" t="s">
        <v>136</v>
      </c>
      <c r="AH8" s="118" t="s">
        <v>137</v>
      </c>
      <c r="AI8" s="118" t="s">
        <v>138</v>
      </c>
      <c r="AJ8" s="118" t="s">
        <v>139</v>
      </c>
      <c r="AK8" s="118" t="s">
        <v>140</v>
      </c>
      <c r="AL8" s="118" t="s">
        <v>141</v>
      </c>
      <c r="AM8" s="118" t="s">
        <v>142</v>
      </c>
      <c r="AN8" s="119" t="s">
        <v>143</v>
      </c>
    </row>
    <row r="9" spans="1:41">
      <c r="A9" s="123"/>
      <c r="B9" s="126"/>
      <c r="C9" s="12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20"/>
    </row>
    <row r="10" spans="1:41" s="55" customFormat="1">
      <c r="A10" s="52" t="s">
        <v>144</v>
      </c>
      <c r="B10" s="53" t="s">
        <v>145</v>
      </c>
      <c r="C10" s="35" t="s">
        <v>146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4" t="s">
        <v>147</v>
      </c>
      <c r="B11" s="44" t="s">
        <v>47</v>
      </c>
      <c r="C11" s="35" t="s">
        <v>148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149</v>
      </c>
      <c r="AK11" s="36" t="s">
        <v>149</v>
      </c>
      <c r="AL11" s="36" t="s">
        <v>149</v>
      </c>
      <c r="AM11" s="36" t="s">
        <v>149</v>
      </c>
      <c r="AN11" s="63">
        <f t="shared" ref="AN11:AN26" si="1">SUM(D11*0.3/100)</f>
        <v>1.347</v>
      </c>
    </row>
    <row r="12" spans="1:41">
      <c r="A12" s="64" t="s">
        <v>150</v>
      </c>
      <c r="B12" s="44" t="s">
        <v>31</v>
      </c>
      <c r="C12" s="35" t="s">
        <v>151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149</v>
      </c>
      <c r="AC12" s="36" t="s">
        <v>149</v>
      </c>
      <c r="AD12" s="36" t="s">
        <v>149</v>
      </c>
      <c r="AE12" s="36" t="s">
        <v>149</v>
      </c>
      <c r="AF12" s="36" t="s">
        <v>149</v>
      </c>
      <c r="AG12" s="36" t="s">
        <v>149</v>
      </c>
      <c r="AH12" s="36" t="s">
        <v>149</v>
      </c>
      <c r="AI12" s="36" t="s">
        <v>149</v>
      </c>
      <c r="AJ12" s="36" t="s">
        <v>149</v>
      </c>
      <c r="AK12" s="36" t="s">
        <v>149</v>
      </c>
      <c r="AL12" s="36" t="s">
        <v>149</v>
      </c>
      <c r="AM12" s="36" t="s">
        <v>149</v>
      </c>
      <c r="AN12" s="63">
        <f t="shared" si="1"/>
        <v>0.61199999999999999</v>
      </c>
    </row>
    <row r="13" spans="1:41" ht="84">
      <c r="A13" s="64" t="s">
        <v>152</v>
      </c>
      <c r="B13" s="44" t="s">
        <v>153</v>
      </c>
      <c r="C13" s="22" t="s">
        <v>154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149</v>
      </c>
      <c r="U13" s="36" t="s">
        <v>149</v>
      </c>
      <c r="V13" s="36" t="s">
        <v>149</v>
      </c>
      <c r="W13" s="36" t="s">
        <v>149</v>
      </c>
      <c r="X13" s="36" t="s">
        <v>149</v>
      </c>
      <c r="Y13" s="36" t="s">
        <v>149</v>
      </c>
      <c r="Z13" s="36" t="s">
        <v>149</v>
      </c>
      <c r="AA13" s="36" t="s">
        <v>149</v>
      </c>
      <c r="AB13" s="36" t="s">
        <v>149</v>
      </c>
      <c r="AC13" s="36" t="s">
        <v>149</v>
      </c>
      <c r="AD13" s="36" t="s">
        <v>149</v>
      </c>
      <c r="AE13" s="36" t="s">
        <v>149</v>
      </c>
      <c r="AF13" s="36" t="s">
        <v>149</v>
      </c>
      <c r="AG13" s="36" t="s">
        <v>149</v>
      </c>
      <c r="AH13" s="36" t="s">
        <v>149</v>
      </c>
      <c r="AI13" s="36" t="s">
        <v>149</v>
      </c>
      <c r="AJ13" s="36" t="s">
        <v>149</v>
      </c>
      <c r="AK13" s="36" t="s">
        <v>149</v>
      </c>
      <c r="AL13" s="36" t="s">
        <v>149</v>
      </c>
      <c r="AM13" s="36" t="s">
        <v>149</v>
      </c>
      <c r="AN13" s="63">
        <f t="shared" si="1"/>
        <v>0.255</v>
      </c>
    </row>
    <row r="14" spans="1:41" ht="36">
      <c r="A14" s="64" t="s">
        <v>155</v>
      </c>
      <c r="B14" s="44" t="s">
        <v>156</v>
      </c>
      <c r="C14" s="22" t="s">
        <v>157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149</v>
      </c>
      <c r="AK14" s="36" t="s">
        <v>149</v>
      </c>
      <c r="AL14" s="36" t="s">
        <v>149</v>
      </c>
      <c r="AM14" s="36" t="s">
        <v>149</v>
      </c>
      <c r="AN14" s="63">
        <f t="shared" si="1"/>
        <v>0.255</v>
      </c>
    </row>
    <row r="15" spans="1:41">
      <c r="A15" s="64" t="s">
        <v>158</v>
      </c>
      <c r="B15" s="44" t="s">
        <v>159</v>
      </c>
      <c r="C15" s="32" t="s">
        <v>160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149</v>
      </c>
      <c r="AC15" s="36" t="s">
        <v>149</v>
      </c>
      <c r="AD15" s="36" t="s">
        <v>149</v>
      </c>
      <c r="AE15" s="36" t="s">
        <v>149</v>
      </c>
      <c r="AF15" s="36" t="s">
        <v>149</v>
      </c>
      <c r="AG15" s="36" t="s">
        <v>149</v>
      </c>
      <c r="AH15" s="36" t="s">
        <v>149</v>
      </c>
      <c r="AI15" s="36" t="s">
        <v>149</v>
      </c>
      <c r="AJ15" s="36" t="s">
        <v>149</v>
      </c>
      <c r="AK15" s="36" t="s">
        <v>149</v>
      </c>
      <c r="AL15" s="36" t="s">
        <v>149</v>
      </c>
      <c r="AM15" s="36" t="s">
        <v>149</v>
      </c>
      <c r="AN15" s="63">
        <f t="shared" si="1"/>
        <v>0.255</v>
      </c>
    </row>
    <row r="16" spans="1:41" ht="84">
      <c r="A16" s="64" t="s">
        <v>161</v>
      </c>
      <c r="B16" s="44" t="s">
        <v>162</v>
      </c>
      <c r="C16" s="22" t="s">
        <v>163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149</v>
      </c>
      <c r="M16" s="37" t="s">
        <v>149</v>
      </c>
      <c r="N16" s="37" t="s">
        <v>149</v>
      </c>
      <c r="O16" s="37" t="s">
        <v>149</v>
      </c>
      <c r="P16" s="37" t="s">
        <v>149</v>
      </c>
      <c r="Q16" s="37" t="s">
        <v>149</v>
      </c>
      <c r="R16" s="37" t="s">
        <v>149</v>
      </c>
      <c r="S16" s="37" t="s">
        <v>149</v>
      </c>
      <c r="T16" s="37" t="s">
        <v>149</v>
      </c>
      <c r="U16" s="36" t="s">
        <v>149</v>
      </c>
      <c r="V16" s="36" t="s">
        <v>149</v>
      </c>
      <c r="W16" s="36" t="s">
        <v>149</v>
      </c>
      <c r="X16" s="36" t="s">
        <v>149</v>
      </c>
      <c r="Y16" s="36" t="s">
        <v>149</v>
      </c>
      <c r="Z16" s="36" t="s">
        <v>149</v>
      </c>
      <c r="AA16" s="36" t="s">
        <v>149</v>
      </c>
      <c r="AB16" s="36" t="s">
        <v>149</v>
      </c>
      <c r="AC16" s="36" t="s">
        <v>149</v>
      </c>
      <c r="AD16" s="36" t="s">
        <v>149</v>
      </c>
      <c r="AE16" s="36" t="s">
        <v>149</v>
      </c>
      <c r="AF16" s="36" t="s">
        <v>149</v>
      </c>
      <c r="AG16" s="36" t="s">
        <v>149</v>
      </c>
      <c r="AH16" s="36" t="s">
        <v>149</v>
      </c>
      <c r="AI16" s="36" t="s">
        <v>149</v>
      </c>
      <c r="AJ16" s="36" t="s">
        <v>149</v>
      </c>
      <c r="AK16" s="36" t="s">
        <v>149</v>
      </c>
      <c r="AL16" s="36" t="s">
        <v>149</v>
      </c>
      <c r="AM16" s="36" t="s">
        <v>149</v>
      </c>
      <c r="AN16" s="63">
        <f t="shared" si="1"/>
        <v>0.20399999999999999</v>
      </c>
    </row>
    <row r="17" spans="1:40">
      <c r="A17" s="64" t="s">
        <v>164</v>
      </c>
      <c r="B17" s="44" t="s">
        <v>165</v>
      </c>
      <c r="C17" s="32" t="s">
        <v>166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149</v>
      </c>
      <c r="AC17" s="36" t="s">
        <v>149</v>
      </c>
      <c r="AD17" s="36" t="s">
        <v>149</v>
      </c>
      <c r="AE17" s="36" t="s">
        <v>149</v>
      </c>
      <c r="AF17" s="36" t="s">
        <v>149</v>
      </c>
      <c r="AG17" s="36" t="s">
        <v>149</v>
      </c>
      <c r="AH17" s="36" t="s">
        <v>149</v>
      </c>
      <c r="AI17" s="36" t="s">
        <v>149</v>
      </c>
      <c r="AJ17" s="36" t="s">
        <v>149</v>
      </c>
      <c r="AK17" s="36" t="s">
        <v>149</v>
      </c>
      <c r="AL17" s="36" t="s">
        <v>149</v>
      </c>
      <c r="AM17" s="36" t="s">
        <v>149</v>
      </c>
      <c r="AN17" s="63">
        <f t="shared" si="1"/>
        <v>0.20399999999999999</v>
      </c>
    </row>
    <row r="18" spans="1:40" ht="24">
      <c r="A18" s="64" t="s">
        <v>167</v>
      </c>
      <c r="B18" s="44" t="s">
        <v>168</v>
      </c>
      <c r="C18" s="22" t="s">
        <v>169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149</v>
      </c>
      <c r="AK18" s="36" t="s">
        <v>149</v>
      </c>
      <c r="AL18" s="36" t="s">
        <v>149</v>
      </c>
      <c r="AM18" s="36" t="s">
        <v>149</v>
      </c>
      <c r="AN18" s="63">
        <f t="shared" si="1"/>
        <v>0.20399999999999999</v>
      </c>
    </row>
    <row r="19" spans="1:40">
      <c r="A19" s="64" t="s">
        <v>170</v>
      </c>
      <c r="B19" s="44" t="s">
        <v>171</v>
      </c>
      <c r="C19" s="32" t="s">
        <v>172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149</v>
      </c>
      <c r="AC19" s="36" t="s">
        <v>149</v>
      </c>
      <c r="AD19" s="36" t="s">
        <v>149</v>
      </c>
      <c r="AE19" s="36" t="s">
        <v>149</v>
      </c>
      <c r="AF19" s="36" t="s">
        <v>149</v>
      </c>
      <c r="AG19" s="36" t="s">
        <v>149</v>
      </c>
      <c r="AH19" s="36" t="s">
        <v>149</v>
      </c>
      <c r="AI19" s="36" t="s">
        <v>149</v>
      </c>
      <c r="AJ19" s="36" t="s">
        <v>149</v>
      </c>
      <c r="AK19" s="36" t="s">
        <v>149</v>
      </c>
      <c r="AL19" s="36" t="s">
        <v>149</v>
      </c>
      <c r="AM19" s="36" t="s">
        <v>149</v>
      </c>
      <c r="AN19" s="63">
        <f t="shared" si="1"/>
        <v>0.20399999999999999</v>
      </c>
    </row>
    <row r="20" spans="1:40">
      <c r="A20" s="64" t="s">
        <v>173</v>
      </c>
      <c r="B20" s="44" t="s">
        <v>73</v>
      </c>
      <c r="C20" s="32" t="s">
        <v>174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149</v>
      </c>
      <c r="U20" s="36" t="s">
        <v>149</v>
      </c>
      <c r="V20" s="36" t="s">
        <v>149</v>
      </c>
      <c r="W20" s="36" t="s">
        <v>149</v>
      </c>
      <c r="X20" s="36" t="s">
        <v>149</v>
      </c>
      <c r="Y20" s="36" t="s">
        <v>149</v>
      </c>
      <c r="Z20" s="36" t="s">
        <v>149</v>
      </c>
      <c r="AA20" s="36" t="s">
        <v>149</v>
      </c>
      <c r="AB20" s="36" t="s">
        <v>149</v>
      </c>
      <c r="AC20" s="36" t="s">
        <v>149</v>
      </c>
      <c r="AD20" s="36" t="s">
        <v>149</v>
      </c>
      <c r="AE20" s="36" t="s">
        <v>149</v>
      </c>
      <c r="AF20" s="36" t="s">
        <v>149</v>
      </c>
      <c r="AG20" s="36" t="s">
        <v>149</v>
      </c>
      <c r="AH20" s="36" t="s">
        <v>149</v>
      </c>
      <c r="AI20" s="36" t="s">
        <v>149</v>
      </c>
      <c r="AJ20" s="36" t="s">
        <v>149</v>
      </c>
      <c r="AK20" s="36" t="s">
        <v>149</v>
      </c>
      <c r="AL20" s="36" t="s">
        <v>149</v>
      </c>
      <c r="AM20" s="36" t="s">
        <v>149</v>
      </c>
      <c r="AN20" s="63">
        <f t="shared" si="1"/>
        <v>0.153</v>
      </c>
    </row>
    <row r="21" spans="1:40">
      <c r="A21" s="64" t="s">
        <v>175</v>
      </c>
      <c r="B21" s="44" t="s">
        <v>54</v>
      </c>
      <c r="C21" s="32" t="s">
        <v>176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149</v>
      </c>
      <c r="U21" s="36" t="s">
        <v>149</v>
      </c>
      <c r="V21" s="36" t="s">
        <v>149</v>
      </c>
      <c r="W21" s="36" t="s">
        <v>149</v>
      </c>
      <c r="X21" s="36" t="s">
        <v>149</v>
      </c>
      <c r="Y21" s="36" t="s">
        <v>149</v>
      </c>
      <c r="Z21" s="36" t="s">
        <v>149</v>
      </c>
      <c r="AA21" s="36" t="s">
        <v>149</v>
      </c>
      <c r="AB21" s="36" t="s">
        <v>149</v>
      </c>
      <c r="AC21" s="36" t="s">
        <v>149</v>
      </c>
      <c r="AD21" s="36" t="s">
        <v>149</v>
      </c>
      <c r="AE21" s="36" t="s">
        <v>149</v>
      </c>
      <c r="AF21" s="36" t="s">
        <v>149</v>
      </c>
      <c r="AG21" s="36" t="s">
        <v>149</v>
      </c>
      <c r="AH21" s="36" t="s">
        <v>149</v>
      </c>
      <c r="AI21" s="36" t="s">
        <v>149</v>
      </c>
      <c r="AJ21" s="36" t="s">
        <v>149</v>
      </c>
      <c r="AK21" s="36" t="s">
        <v>149</v>
      </c>
      <c r="AL21" s="36" t="s">
        <v>149</v>
      </c>
      <c r="AM21" s="36" t="s">
        <v>149</v>
      </c>
      <c r="AN21" s="63">
        <f t="shared" si="1"/>
        <v>0.10199999999999999</v>
      </c>
    </row>
    <row r="22" spans="1:40">
      <c r="A22" s="64" t="s">
        <v>177</v>
      </c>
      <c r="B22" s="44" t="s">
        <v>178</v>
      </c>
      <c r="C22" s="32" t="s">
        <v>179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149</v>
      </c>
      <c r="U22" s="36" t="s">
        <v>149</v>
      </c>
      <c r="V22" s="36" t="s">
        <v>149</v>
      </c>
      <c r="W22" s="36" t="s">
        <v>149</v>
      </c>
      <c r="X22" s="36" t="s">
        <v>149</v>
      </c>
      <c r="Y22" s="36" t="s">
        <v>149</v>
      </c>
      <c r="Z22" s="36" t="s">
        <v>149</v>
      </c>
      <c r="AA22" s="36" t="s">
        <v>149</v>
      </c>
      <c r="AB22" s="36" t="s">
        <v>149</v>
      </c>
      <c r="AC22" s="36" t="s">
        <v>149</v>
      </c>
      <c r="AD22" s="36" t="s">
        <v>149</v>
      </c>
      <c r="AE22" s="36" t="s">
        <v>149</v>
      </c>
      <c r="AF22" s="36" t="s">
        <v>149</v>
      </c>
      <c r="AG22" s="36" t="s">
        <v>149</v>
      </c>
      <c r="AH22" s="36" t="s">
        <v>149</v>
      </c>
      <c r="AI22" s="36" t="s">
        <v>149</v>
      </c>
      <c r="AJ22" s="36" t="s">
        <v>149</v>
      </c>
      <c r="AK22" s="36" t="s">
        <v>149</v>
      </c>
      <c r="AL22" s="36" t="s">
        <v>149</v>
      </c>
      <c r="AM22" s="36" t="s">
        <v>149</v>
      </c>
      <c r="AN22" s="63">
        <f t="shared" si="1"/>
        <v>0.10199999999999999</v>
      </c>
    </row>
    <row r="23" spans="1:40">
      <c r="A23" s="64" t="s">
        <v>180</v>
      </c>
      <c r="B23" s="44" t="s">
        <v>181</v>
      </c>
      <c r="C23" s="32" t="s">
        <v>182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149</v>
      </c>
      <c r="U23" s="36" t="s">
        <v>149</v>
      </c>
      <c r="V23" s="36" t="s">
        <v>149</v>
      </c>
      <c r="W23" s="36" t="s">
        <v>149</v>
      </c>
      <c r="X23" s="36" t="s">
        <v>149</v>
      </c>
      <c r="Y23" s="36" t="s">
        <v>149</v>
      </c>
      <c r="Z23" s="36" t="s">
        <v>149</v>
      </c>
      <c r="AA23" s="36" t="s">
        <v>149</v>
      </c>
      <c r="AB23" s="36" t="s">
        <v>149</v>
      </c>
      <c r="AC23" s="36" t="s">
        <v>149</v>
      </c>
      <c r="AD23" s="36" t="s">
        <v>149</v>
      </c>
      <c r="AE23" s="36" t="s">
        <v>149</v>
      </c>
      <c r="AF23" s="36" t="s">
        <v>149</v>
      </c>
      <c r="AG23" s="36" t="s">
        <v>149</v>
      </c>
      <c r="AH23" s="36" t="s">
        <v>149</v>
      </c>
      <c r="AI23" s="36" t="s">
        <v>149</v>
      </c>
      <c r="AJ23" s="36" t="s">
        <v>149</v>
      </c>
      <c r="AK23" s="36" t="s">
        <v>149</v>
      </c>
      <c r="AL23" s="36" t="s">
        <v>149</v>
      </c>
      <c r="AM23" s="36" t="s">
        <v>149</v>
      </c>
      <c r="AN23" s="63">
        <f t="shared" si="1"/>
        <v>7.6499999999999999E-2</v>
      </c>
    </row>
    <row r="24" spans="1:40">
      <c r="A24" s="64" t="s">
        <v>183</v>
      </c>
      <c r="B24" s="44" t="s">
        <v>184</v>
      </c>
      <c r="C24" s="32" t="s">
        <v>185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149</v>
      </c>
      <c r="U24" s="36" t="s">
        <v>149</v>
      </c>
      <c r="V24" s="36" t="s">
        <v>149</v>
      </c>
      <c r="W24" s="36" t="s">
        <v>149</v>
      </c>
      <c r="X24" s="36" t="s">
        <v>149</v>
      </c>
      <c r="Y24" s="36" t="s">
        <v>149</v>
      </c>
      <c r="Z24" s="36" t="s">
        <v>149</v>
      </c>
      <c r="AA24" s="36" t="s">
        <v>149</v>
      </c>
      <c r="AB24" s="36" t="s">
        <v>149</v>
      </c>
      <c r="AC24" s="36" t="s">
        <v>149</v>
      </c>
      <c r="AD24" s="36" t="s">
        <v>149</v>
      </c>
      <c r="AE24" s="36" t="s">
        <v>149</v>
      </c>
      <c r="AF24" s="36" t="s">
        <v>149</v>
      </c>
      <c r="AG24" s="36" t="s">
        <v>149</v>
      </c>
      <c r="AH24" s="36" t="s">
        <v>149</v>
      </c>
      <c r="AI24" s="36" t="s">
        <v>149</v>
      </c>
      <c r="AJ24" s="36" t="s">
        <v>149</v>
      </c>
      <c r="AK24" s="36" t="s">
        <v>149</v>
      </c>
      <c r="AL24" s="36" t="s">
        <v>149</v>
      </c>
      <c r="AM24" s="36" t="s">
        <v>149</v>
      </c>
      <c r="AN24" s="63">
        <f t="shared" si="1"/>
        <v>6.3750000000000001E-2</v>
      </c>
    </row>
    <row r="25" spans="1:40">
      <c r="A25" s="64" t="s">
        <v>186</v>
      </c>
      <c r="B25" s="44" t="s">
        <v>187</v>
      </c>
      <c r="C25" s="32" t="s">
        <v>188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149</v>
      </c>
      <c r="U25" s="36" t="s">
        <v>149</v>
      </c>
      <c r="V25" s="36" t="s">
        <v>149</v>
      </c>
      <c r="W25" s="36" t="s">
        <v>149</v>
      </c>
      <c r="X25" s="36" t="s">
        <v>149</v>
      </c>
      <c r="Y25" s="36" t="s">
        <v>149</v>
      </c>
      <c r="Z25" s="36" t="s">
        <v>149</v>
      </c>
      <c r="AA25" s="36" t="s">
        <v>149</v>
      </c>
      <c r="AB25" s="36" t="s">
        <v>149</v>
      </c>
      <c r="AC25" s="36" t="s">
        <v>149</v>
      </c>
      <c r="AD25" s="36" t="s">
        <v>149</v>
      </c>
      <c r="AE25" s="36" t="s">
        <v>149</v>
      </c>
      <c r="AF25" s="36" t="s">
        <v>149</v>
      </c>
      <c r="AG25" s="36" t="s">
        <v>149</v>
      </c>
      <c r="AH25" s="36" t="s">
        <v>149</v>
      </c>
      <c r="AI25" s="36" t="s">
        <v>149</v>
      </c>
      <c r="AJ25" s="36" t="s">
        <v>149</v>
      </c>
      <c r="AK25" s="36" t="s">
        <v>149</v>
      </c>
      <c r="AL25" s="36" t="s">
        <v>149</v>
      </c>
      <c r="AM25" s="36" t="s">
        <v>149</v>
      </c>
      <c r="AN25" s="63">
        <f t="shared" si="1"/>
        <v>5.0999999999999997E-2</v>
      </c>
    </row>
    <row r="26" spans="1:40" ht="24.75" thickBot="1">
      <c r="A26" s="39" t="s">
        <v>189</v>
      </c>
      <c r="B26" s="45" t="s">
        <v>190</v>
      </c>
      <c r="C26" s="23" t="s">
        <v>191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149</v>
      </c>
      <c r="AC26" s="42" t="s">
        <v>149</v>
      </c>
      <c r="AD26" s="42" t="s">
        <v>149</v>
      </c>
      <c r="AE26" s="42" t="s">
        <v>149</v>
      </c>
      <c r="AF26" s="42" t="s">
        <v>149</v>
      </c>
      <c r="AG26" s="42" t="s">
        <v>149</v>
      </c>
      <c r="AH26" s="42" t="s">
        <v>149</v>
      </c>
      <c r="AI26" s="42" t="s">
        <v>149</v>
      </c>
      <c r="AJ26" s="42" t="s">
        <v>149</v>
      </c>
      <c r="AK26" s="42" t="s">
        <v>149</v>
      </c>
      <c r="AL26" s="42" t="s">
        <v>149</v>
      </c>
      <c r="AM26" s="42" t="s">
        <v>149</v>
      </c>
      <c r="AN26" s="43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192</v>
      </c>
    </row>
    <row r="2" spans="1:1" s="19" customFormat="1" ht="15" customHeight="1">
      <c r="A2" s="18" t="s">
        <v>193</v>
      </c>
    </row>
    <row r="3" spans="1:1" s="19" customFormat="1" ht="15" customHeight="1">
      <c r="A3" s="18" t="s">
        <v>194</v>
      </c>
    </row>
    <row r="4" spans="1:1" s="19" customFormat="1" ht="15" customHeight="1">
      <c r="A4" s="18" t="s">
        <v>195</v>
      </c>
    </row>
    <row r="5" spans="1:1" s="19" customFormat="1" ht="15" customHeight="1">
      <c r="A5" s="18" t="s">
        <v>196</v>
      </c>
    </row>
    <row r="6" spans="1:1" s="19" customFormat="1" ht="15" customHeight="1">
      <c r="A6" s="18" t="s">
        <v>197</v>
      </c>
    </row>
    <row r="7" spans="1:1" s="19" customFormat="1" ht="15" customHeight="1">
      <c r="A7" s="18" t="s">
        <v>198</v>
      </c>
    </row>
    <row r="8" spans="1:1" s="19" customFormat="1" ht="15" customHeight="1">
      <c r="A8" s="18" t="s">
        <v>199</v>
      </c>
    </row>
    <row r="9" spans="1:1" s="19" customFormat="1" ht="15" customHeight="1">
      <c r="A9" s="18" t="s">
        <v>200</v>
      </c>
    </row>
    <row r="10" spans="1:1" s="19" customFormat="1" ht="15" customHeight="1">
      <c r="A10" s="18" t="s">
        <v>201</v>
      </c>
    </row>
    <row r="11" spans="1:1" s="19" customFormat="1" ht="15" customHeight="1">
      <c r="A11" s="18" t="s">
        <v>202</v>
      </c>
    </row>
    <row r="12" spans="1:1" s="19" customFormat="1" ht="15" customHeight="1">
      <c r="A12" s="18" t="s">
        <v>203</v>
      </c>
    </row>
    <row r="13" spans="1:1" s="19" customFormat="1" ht="15" customHeight="1">
      <c r="A13" s="18" t="s">
        <v>204</v>
      </c>
    </row>
    <row r="14" spans="1:1" s="19" customFormat="1" ht="15" customHeight="1">
      <c r="A14" s="18" t="s">
        <v>205</v>
      </c>
    </row>
    <row r="15" spans="1:1" s="19" customFormat="1" ht="15" customHeight="1">
      <c r="A15" s="18" t="s">
        <v>206</v>
      </c>
    </row>
    <row r="16" spans="1:1" s="19" customFormat="1" ht="15" customHeight="1">
      <c r="A16" s="18" t="s">
        <v>207</v>
      </c>
    </row>
    <row r="17" spans="1:1" s="19" customFormat="1" ht="15" customHeight="1">
      <c r="A17" s="18" t="s">
        <v>208</v>
      </c>
    </row>
    <row r="18" spans="1:1" s="19" customFormat="1" ht="15" customHeight="1">
      <c r="A18" s="18" t="s">
        <v>209</v>
      </c>
    </row>
    <row r="19" spans="1:1" s="19" customFormat="1" ht="15" customHeight="1">
      <c r="A19" s="18" t="s">
        <v>210</v>
      </c>
    </row>
    <row r="20" spans="1:1" s="19" customFormat="1" ht="15" customHeight="1">
      <c r="A20" s="18" t="s">
        <v>211</v>
      </c>
    </row>
    <row r="21" spans="1:1" s="19" customFormat="1" ht="15" customHeight="1">
      <c r="A21" s="18" t="s">
        <v>212</v>
      </c>
    </row>
    <row r="22" spans="1:1" s="19" customFormat="1" ht="15" customHeight="1">
      <c r="A22" s="18" t="s">
        <v>213</v>
      </c>
    </row>
    <row r="23" spans="1:1" s="19" customFormat="1" ht="15" customHeight="1">
      <c r="A23" s="18" t="s">
        <v>214</v>
      </c>
    </row>
    <row r="24" spans="1:1" s="19" customFormat="1" ht="15" customHeight="1">
      <c r="A24" s="18" t="s">
        <v>215</v>
      </c>
    </row>
    <row r="25" spans="1:1" s="19" customFormat="1" ht="15" customHeight="1">
      <c r="A25" s="18" t="s">
        <v>216</v>
      </c>
    </row>
    <row r="26" spans="1:1" s="19" customFormat="1" ht="15" customHeight="1">
      <c r="A26" s="18" t="s">
        <v>217</v>
      </c>
    </row>
    <row r="27" spans="1:1" s="19" customFormat="1" ht="15" customHeight="1">
      <c r="A27" s="18" t="s">
        <v>218</v>
      </c>
    </row>
    <row r="28" spans="1:1" s="19" customFormat="1" ht="15" customHeight="1">
      <c r="A28" s="18" t="s">
        <v>219</v>
      </c>
    </row>
    <row r="29" spans="1:1" s="19" customFormat="1" ht="15" customHeight="1">
      <c r="A29" s="18" t="s">
        <v>220</v>
      </c>
    </row>
    <row r="30" spans="1:1" s="19" customFormat="1" ht="15" customHeight="1">
      <c r="A30" s="18" t="s">
        <v>221</v>
      </c>
    </row>
    <row r="31" spans="1:1" s="19" customFormat="1" ht="15" customHeight="1">
      <c r="A31" s="18" t="s">
        <v>222</v>
      </c>
    </row>
    <row r="32" spans="1:1" s="19" customFormat="1" ht="15" customHeight="1">
      <c r="A32" s="18" t="s">
        <v>223</v>
      </c>
    </row>
    <row r="33" spans="1:1" s="19" customFormat="1" ht="15" customHeight="1">
      <c r="A33" s="18" t="s">
        <v>224</v>
      </c>
    </row>
    <row r="34" spans="1:1" s="19" customFormat="1" ht="15" customHeight="1">
      <c r="A34" s="18" t="s">
        <v>225</v>
      </c>
    </row>
    <row r="35" spans="1:1" s="19" customFormat="1" ht="15" customHeight="1">
      <c r="A35" s="18" t="s">
        <v>226</v>
      </c>
    </row>
    <row r="36" spans="1:1" s="19" customFormat="1" ht="15" customHeight="1">
      <c r="A36" s="18" t="s">
        <v>227</v>
      </c>
    </row>
    <row r="37" spans="1:1" s="19" customFormat="1" ht="15" customHeight="1">
      <c r="A37" s="18" t="s">
        <v>228</v>
      </c>
    </row>
    <row r="38" spans="1:1" s="19" customFormat="1" ht="15" customHeight="1">
      <c r="A38" s="18" t="s">
        <v>229</v>
      </c>
    </row>
    <row r="39" spans="1:1" s="19" customFormat="1" ht="15" customHeight="1">
      <c r="A39" s="18" t="s">
        <v>230</v>
      </c>
    </row>
    <row r="40" spans="1:1" s="19" customFormat="1" ht="15" customHeight="1">
      <c r="A40" s="18" t="s">
        <v>231</v>
      </c>
    </row>
    <row r="41" spans="1:1" s="19" customFormat="1" ht="15" customHeight="1">
      <c r="A41" s="18" t="s">
        <v>232</v>
      </c>
    </row>
    <row r="42" spans="1:1" s="19" customFormat="1" ht="15" customHeight="1">
      <c r="A42" s="18" t="s">
        <v>233</v>
      </c>
    </row>
    <row r="43" spans="1:1" s="19" customFormat="1" ht="15" customHeight="1">
      <c r="A43" s="18" t="s">
        <v>234</v>
      </c>
    </row>
    <row r="44" spans="1:1" s="19" customFormat="1" ht="15" customHeight="1">
      <c r="A44" s="18" t="s">
        <v>235</v>
      </c>
    </row>
    <row r="45" spans="1:1" s="19" customFormat="1" ht="15" customHeight="1">
      <c r="A45" s="18" t="s">
        <v>236</v>
      </c>
    </row>
    <row r="46" spans="1:1" s="19" customFormat="1" ht="15" customHeight="1">
      <c r="A46" s="18" t="s">
        <v>237</v>
      </c>
    </row>
    <row r="47" spans="1:1" s="19" customFormat="1" ht="15" customHeight="1">
      <c r="A47" s="18" t="s">
        <v>238</v>
      </c>
    </row>
    <row r="48" spans="1:1" s="19" customFormat="1" ht="15" customHeight="1">
      <c r="A48" s="18" t="s">
        <v>239</v>
      </c>
    </row>
    <row r="49" spans="1:1" s="19" customFormat="1" ht="15" customHeight="1">
      <c r="A49" s="18" t="s">
        <v>240</v>
      </c>
    </row>
    <row r="50" spans="1:1" s="19" customFormat="1" ht="15" customHeight="1">
      <c r="A50" s="18" t="s">
        <v>241</v>
      </c>
    </row>
    <row r="51" spans="1:1" s="19" customFormat="1" ht="15" customHeight="1">
      <c r="A51" s="18" t="s">
        <v>242</v>
      </c>
    </row>
    <row r="52" spans="1:1" s="19" customFormat="1" ht="15" customHeight="1">
      <c r="A52" s="18" t="s">
        <v>243</v>
      </c>
    </row>
    <row r="53" spans="1:1" s="19" customFormat="1" ht="15" customHeight="1">
      <c r="A53" s="18" t="s">
        <v>244</v>
      </c>
    </row>
    <row r="54" spans="1:1" s="19" customFormat="1" ht="15" customHeight="1">
      <c r="A54" s="18" t="s">
        <v>245</v>
      </c>
    </row>
    <row r="55" spans="1:1" s="19" customFormat="1" ht="15" customHeight="1">
      <c r="A55" s="18" t="s">
        <v>246</v>
      </c>
    </row>
    <row r="56" spans="1:1" s="19" customFormat="1" ht="15" customHeight="1">
      <c r="A56" s="18" t="s">
        <v>247</v>
      </c>
    </row>
    <row r="57" spans="1:1" s="19" customFormat="1" ht="15" customHeight="1">
      <c r="A57" s="18" t="s">
        <v>248</v>
      </c>
    </row>
    <row r="58" spans="1:1" s="19" customFormat="1" ht="15" customHeight="1">
      <c r="A58" s="18" t="s">
        <v>249</v>
      </c>
    </row>
    <row r="59" spans="1:1" s="19" customFormat="1" ht="15" customHeight="1">
      <c r="A59" s="18" t="s">
        <v>250</v>
      </c>
    </row>
    <row r="60" spans="1:1" s="19" customFormat="1" ht="15" customHeight="1">
      <c r="A60" s="18" t="s">
        <v>251</v>
      </c>
    </row>
    <row r="61" spans="1:1" s="19" customFormat="1" ht="15" customHeight="1">
      <c r="A61" s="18" t="s">
        <v>252</v>
      </c>
    </row>
    <row r="62" spans="1:1" s="19" customFormat="1" ht="15" customHeight="1">
      <c r="A62" s="18" t="s">
        <v>253</v>
      </c>
    </row>
    <row r="63" spans="1:1" s="19" customFormat="1" ht="15" customHeight="1">
      <c r="A63" s="18" t="s">
        <v>254</v>
      </c>
    </row>
    <row r="64" spans="1:1" s="19" customFormat="1" ht="15" customHeight="1">
      <c r="A64" s="18" t="s">
        <v>2</v>
      </c>
    </row>
    <row r="65" spans="1:1" s="19" customFormat="1" ht="15" customHeight="1">
      <c r="A65" s="18" t="s">
        <v>255</v>
      </c>
    </row>
    <row r="66" spans="1:1" s="19" customFormat="1" ht="15" customHeight="1">
      <c r="A66" s="18" t="s">
        <v>256</v>
      </c>
    </row>
    <row r="67" spans="1:1" s="19" customFormat="1" ht="15" customHeight="1">
      <c r="A67" s="18" t="s">
        <v>257</v>
      </c>
    </row>
    <row r="68" spans="1:1" s="19" customFormat="1" ht="15" customHeight="1">
      <c r="A68" s="18" t="s">
        <v>258</v>
      </c>
    </row>
    <row r="69" spans="1:1" s="19" customFormat="1" ht="15" customHeight="1">
      <c r="A69" s="18" t="s">
        <v>259</v>
      </c>
    </row>
    <row r="70" spans="1:1" s="19" customFormat="1" ht="15" customHeight="1">
      <c r="A70" s="18" t="s">
        <v>260</v>
      </c>
    </row>
    <row r="71" spans="1:1" s="19" customFormat="1" ht="15" customHeight="1">
      <c r="A71" s="18" t="s">
        <v>261</v>
      </c>
    </row>
    <row r="72" spans="1:1" s="19" customFormat="1" ht="15" customHeight="1">
      <c r="A72" s="18" t="s">
        <v>262</v>
      </c>
    </row>
    <row r="73" spans="1:1" s="19" customFormat="1" ht="15" customHeight="1">
      <c r="A73" s="18" t="s">
        <v>263</v>
      </c>
    </row>
    <row r="74" spans="1:1" s="19" customFormat="1" ht="15" customHeight="1">
      <c r="A74" s="18" t="s">
        <v>264</v>
      </c>
    </row>
    <row r="75" spans="1:1" s="19" customFormat="1" ht="15" customHeight="1">
      <c r="A75" s="18" t="s">
        <v>265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68229259-0A7A-44AE-96EE-541CF22B7F0E" xsi:nil="true"/>
    <needDetail xmlns="68229259-0A7A-44AE-96EE-541CF22B7F0E" xsi:nil="true"/>
    <xd_ProgID xmlns="http://schemas.microsoft.com/sharepoint/v3" xsi:nil="true"/>
    <alreadyChecked xmlns="68229259-0A7A-44AE-96EE-541CF22B7F0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B759598ADC9063499A97351D27279558" ma:contentTypeVersion="" ma:contentTypeDescription="" ma:contentTypeScope="" ma:versionID="6f1a4eeda86a696720675f29ff3c1eb7">
  <xsd:schema xmlns:xsd="http://www.w3.org/2001/XMLSchema" xmlns:xs="http://www.w3.org/2001/XMLSchema" xmlns:p="http://schemas.microsoft.com/office/2006/metadata/properties" xmlns:ns1="http://schemas.microsoft.com/sharepoint/v3" xmlns:ns2="68229259-0A7A-44AE-96EE-541CF22B7F0E" targetNamespace="http://schemas.microsoft.com/office/2006/metadata/properties" ma:root="true" ma:fieldsID="0415c4beb6f742645bb3a6f660a8944e" ns1:_="" ns2:_="">
    <xsd:import namespace="http://schemas.microsoft.com/sharepoint/v3"/>
    <xsd:import namespace="68229259-0A7A-44AE-96EE-541CF22B7F0E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29259-0A7A-44AE-96EE-541CF22B7F0E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68229259-0A7A-44AE-96EE-541CF22B7F0E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2D96F9-A66F-44C5-9FB2-FB886F2C8B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8229259-0A7A-44AE-96EE-541CF22B7F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2021-03-13T10:38:26Z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0x0101006CB92C11A11C4849B1A04E87CB5CBA3E00B759598ADC9063499A97351D27279558</vt:lpwstr>
  </property>
</Properties>
</file>