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Dokumentu pateikimas\"/>
    </mc:Choice>
  </mc:AlternateContent>
  <bookViews>
    <workbookView xWindow="-120" yWindow="-120" windowWidth="29040" windowHeight="15840" xr2:uid="{00000000-000D-0000-FFFF-FFFF00000000}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5" i="2" l="1"/>
  <c r="P82" i="2"/>
  <c r="N82" i="2"/>
  <c r="Q82" i="2"/>
  <c r="R82" i="2"/>
  <c r="N83" i="2"/>
  <c r="O83" i="2"/>
  <c r="P83" i="2"/>
  <c r="Q83" i="2"/>
  <c r="R83" i="2"/>
  <c r="N84" i="2"/>
  <c r="O84" i="2"/>
  <c r="P84" i="2"/>
  <c r="Q84" i="2"/>
  <c r="R84" i="2"/>
  <c r="N85" i="2"/>
  <c r="O85" i="2"/>
  <c r="P85" i="2"/>
  <c r="Q85" i="2"/>
  <c r="R85" i="2"/>
  <c r="O86" i="2"/>
  <c r="P86" i="2"/>
  <c r="N86" i="2"/>
  <c r="Q86" i="2"/>
  <c r="R86" i="2"/>
  <c r="R87" i="2"/>
  <c r="N200" i="2"/>
  <c r="O200" i="2"/>
  <c r="P200" i="2"/>
  <c r="Q200" i="2"/>
  <c r="R200" i="2"/>
  <c r="N201" i="2"/>
  <c r="O201" i="2"/>
  <c r="P201" i="2"/>
  <c r="Q201" i="2"/>
  <c r="R201" i="2"/>
  <c r="N202" i="2"/>
  <c r="O202" i="2"/>
  <c r="P202" i="2"/>
  <c r="Q202" i="2"/>
  <c r="R202" i="2"/>
  <c r="N203" i="2"/>
  <c r="O203" i="2"/>
  <c r="P203" i="2"/>
  <c r="Q203" i="2"/>
  <c r="R203" i="2"/>
  <c r="N204" i="2"/>
  <c r="O204" i="2"/>
  <c r="P204" i="2"/>
  <c r="Q204" i="2"/>
  <c r="R204" i="2"/>
  <c r="N59" i="2"/>
  <c r="O59" i="2"/>
  <c r="P59" i="2"/>
  <c r="Q59" i="2"/>
  <c r="R59" i="2"/>
  <c r="N60" i="2"/>
  <c r="O60" i="2"/>
  <c r="P60" i="2"/>
  <c r="Q60" i="2"/>
  <c r="R60" i="2"/>
  <c r="N61" i="2"/>
  <c r="O61" i="2"/>
  <c r="P61" i="2"/>
  <c r="Q61" i="2"/>
  <c r="R61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N43" i="2"/>
  <c r="O43" i="2"/>
  <c r="P43" i="2"/>
  <c r="Q43" i="2"/>
  <c r="R43" i="2"/>
  <c r="N44" i="2"/>
  <c r="O44" i="2"/>
  <c r="P44" i="2"/>
  <c r="Q44" i="2"/>
  <c r="R44" i="2"/>
  <c r="N250" i="2"/>
  <c r="N242" i="2"/>
  <c r="N243" i="2"/>
  <c r="N244" i="2"/>
  <c r="N245" i="2"/>
  <c r="N246" i="2"/>
  <c r="N247" i="2"/>
  <c r="N248" i="2"/>
  <c r="N249" i="2"/>
  <c r="N241" i="2"/>
  <c r="N231" i="2"/>
  <c r="N232" i="2"/>
  <c r="N230" i="2"/>
  <c r="N222" i="2"/>
  <c r="N221" i="2"/>
  <c r="N205" i="2"/>
  <c r="N206" i="2"/>
  <c r="N207" i="2"/>
  <c r="N208" i="2"/>
  <c r="N209" i="2"/>
  <c r="N210" i="2"/>
  <c r="N211" i="2"/>
  <c r="N212" i="2"/>
  <c r="N213" i="2"/>
  <c r="N199" i="2"/>
  <c r="N189" i="2"/>
  <c r="N190" i="2"/>
  <c r="N191" i="2"/>
  <c r="N192" i="2"/>
  <c r="N188" i="2"/>
  <c r="N179" i="2"/>
  <c r="N180" i="2"/>
  <c r="N178" i="2"/>
  <c r="N168" i="2"/>
  <c r="N169" i="2"/>
  <c r="N170" i="2"/>
  <c r="N167" i="2"/>
  <c r="N157" i="2"/>
  <c r="N158" i="2"/>
  <c r="N159" i="2"/>
  <c r="N156" i="2"/>
  <c r="N147" i="2"/>
  <c r="N148" i="2"/>
  <c r="N146" i="2"/>
  <c r="N138" i="2"/>
  <c r="N137" i="2"/>
  <c r="N127" i="2"/>
  <c r="N128" i="2"/>
  <c r="N129" i="2"/>
  <c r="N126" i="2"/>
  <c r="N113" i="2"/>
  <c r="N114" i="2"/>
  <c r="N115" i="2"/>
  <c r="N116" i="2"/>
  <c r="N117" i="2"/>
  <c r="N118" i="2"/>
  <c r="N112" i="2"/>
  <c r="N104" i="2"/>
  <c r="N95" i="2"/>
  <c r="N96" i="2"/>
  <c r="N94" i="2"/>
  <c r="N66" i="2"/>
  <c r="N67" i="2"/>
  <c r="N68" i="2"/>
  <c r="N69" i="2"/>
  <c r="N70" i="2"/>
  <c r="N71" i="2"/>
  <c r="N72" i="2"/>
  <c r="N73" i="2"/>
  <c r="N74" i="2"/>
  <c r="N58" i="2"/>
  <c r="N40" i="2"/>
  <c r="N41" i="2"/>
  <c r="N42" i="2"/>
  <c r="N45" i="2"/>
  <c r="N46" i="2"/>
  <c r="N47" i="2"/>
  <c r="N48" i="2"/>
  <c r="N49" i="2"/>
  <c r="N50" i="2"/>
  <c r="N39" i="2"/>
  <c r="N29" i="2"/>
  <c r="N28" i="2"/>
  <c r="N19" i="2"/>
  <c r="O250" i="2"/>
  <c r="O242" i="2"/>
  <c r="O243" i="2"/>
  <c r="O244" i="2"/>
  <c r="O245" i="2"/>
  <c r="O246" i="2"/>
  <c r="O247" i="2"/>
  <c r="O248" i="2"/>
  <c r="O249" i="2"/>
  <c r="O241" i="2"/>
  <c r="O231" i="2"/>
  <c r="O232" i="2"/>
  <c r="O230" i="2"/>
  <c r="O222" i="2"/>
  <c r="O221" i="2"/>
  <c r="O205" i="2"/>
  <c r="O206" i="2"/>
  <c r="O207" i="2"/>
  <c r="O208" i="2"/>
  <c r="O209" i="2"/>
  <c r="O210" i="2"/>
  <c r="O211" i="2"/>
  <c r="O212" i="2"/>
  <c r="O213" i="2"/>
  <c r="O199" i="2"/>
  <c r="O189" i="2"/>
  <c r="O190" i="2"/>
  <c r="O191" i="2"/>
  <c r="O192" i="2"/>
  <c r="O188" i="2"/>
  <c r="O179" i="2"/>
  <c r="O180" i="2"/>
  <c r="O178" i="2"/>
  <c r="O168" i="2"/>
  <c r="O169" i="2"/>
  <c r="O170" i="2"/>
  <c r="O167" i="2"/>
  <c r="O157" i="2"/>
  <c r="O158" i="2"/>
  <c r="O159" i="2"/>
  <c r="O156" i="2"/>
  <c r="O147" i="2"/>
  <c r="O148" i="2"/>
  <c r="O146" i="2"/>
  <c r="O138" i="2"/>
  <c r="O137" i="2"/>
  <c r="O127" i="2"/>
  <c r="O128" i="2"/>
  <c r="O129" i="2"/>
  <c r="O126" i="2"/>
  <c r="O113" i="2"/>
  <c r="O114" i="2"/>
  <c r="O115" i="2"/>
  <c r="O116" i="2"/>
  <c r="O117" i="2"/>
  <c r="O118" i="2"/>
  <c r="O112" i="2"/>
  <c r="O104" i="2"/>
  <c r="O95" i="2"/>
  <c r="O96" i="2"/>
  <c r="O94" i="2"/>
  <c r="O66" i="2"/>
  <c r="O67" i="2"/>
  <c r="O68" i="2"/>
  <c r="O69" i="2"/>
  <c r="O70" i="2"/>
  <c r="O71" i="2"/>
  <c r="O72" i="2"/>
  <c r="O73" i="2"/>
  <c r="O74" i="2"/>
  <c r="O58" i="2"/>
  <c r="O40" i="2"/>
  <c r="O41" i="2"/>
  <c r="O42" i="2"/>
  <c r="O45" i="2"/>
  <c r="O46" i="2"/>
  <c r="O47" i="2"/>
  <c r="O48" i="2"/>
  <c r="O49" i="2"/>
  <c r="O50" i="2"/>
  <c r="O39" i="2"/>
  <c r="O29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242" i="2"/>
  <c r="Q242" i="2"/>
  <c r="R242" i="2"/>
  <c r="P243" i="2"/>
  <c r="Q243" i="2"/>
  <c r="R243" i="2"/>
  <c r="P244" i="2"/>
  <c r="P245" i="2"/>
  <c r="Q245" i="2"/>
  <c r="R245" i="2"/>
  <c r="P246" i="2"/>
  <c r="Q246" i="2"/>
  <c r="R246" i="2"/>
  <c r="P247" i="2"/>
  <c r="Q247" i="2"/>
  <c r="R247" i="2"/>
  <c r="P248" i="2"/>
  <c r="Q248" i="2"/>
  <c r="R248" i="2"/>
  <c r="P249" i="2"/>
  <c r="Q249" i="2"/>
  <c r="R249" i="2"/>
  <c r="P250" i="2"/>
  <c r="Q250" i="2"/>
  <c r="R250" i="2"/>
  <c r="P241" i="2"/>
  <c r="P231" i="2"/>
  <c r="Q231" i="2"/>
  <c r="R231" i="2"/>
  <c r="P232" i="2"/>
  <c r="Q232" i="2"/>
  <c r="R232" i="2"/>
  <c r="P230" i="2"/>
  <c r="P222" i="2"/>
  <c r="Q222" i="2"/>
  <c r="R222" i="2"/>
  <c r="P221" i="2"/>
  <c r="Q221" i="2"/>
  <c r="R221" i="2"/>
  <c r="P205" i="2"/>
  <c r="Q205" i="2"/>
  <c r="R205" i="2"/>
  <c r="P206" i="2"/>
  <c r="Q206" i="2"/>
  <c r="R206" i="2"/>
  <c r="P207" i="2"/>
  <c r="P208" i="2"/>
  <c r="Q208" i="2"/>
  <c r="R208" i="2"/>
  <c r="P209" i="2"/>
  <c r="Q209" i="2"/>
  <c r="R209" i="2"/>
  <c r="P210" i="2"/>
  <c r="P211" i="2"/>
  <c r="Q211" i="2"/>
  <c r="R211" i="2"/>
  <c r="P212" i="2"/>
  <c r="Q212" i="2"/>
  <c r="R212" i="2"/>
  <c r="P213" i="2"/>
  <c r="Q213" i="2"/>
  <c r="R213" i="2"/>
  <c r="P199" i="2"/>
  <c r="P189" i="2"/>
  <c r="Q189" i="2"/>
  <c r="R189" i="2"/>
  <c r="P190" i="2"/>
  <c r="Q190" i="2"/>
  <c r="R190" i="2"/>
  <c r="P191" i="2"/>
  <c r="Q191" i="2"/>
  <c r="R191" i="2"/>
  <c r="P192" i="2"/>
  <c r="Q192" i="2"/>
  <c r="R192" i="2"/>
  <c r="P188" i="2"/>
  <c r="Q188" i="2"/>
  <c r="R188" i="2"/>
  <c r="P179" i="2"/>
  <c r="Q179" i="2"/>
  <c r="R179" i="2"/>
  <c r="P180" i="2"/>
  <c r="Q180" i="2"/>
  <c r="R180" i="2"/>
  <c r="P178" i="2"/>
  <c r="Q178" i="2"/>
  <c r="R178" i="2"/>
  <c r="P168" i="2"/>
  <c r="Q168" i="2"/>
  <c r="R168" i="2"/>
  <c r="P169" i="2"/>
  <c r="Q169" i="2"/>
  <c r="R169" i="2"/>
  <c r="P170" i="2"/>
  <c r="Q170" i="2"/>
  <c r="R170" i="2"/>
  <c r="P167" i="2"/>
  <c r="Q167" i="2"/>
  <c r="R167" i="2"/>
  <c r="P157" i="2"/>
  <c r="Q157" i="2"/>
  <c r="R157" i="2"/>
  <c r="P158" i="2"/>
  <c r="Q158" i="2"/>
  <c r="R158" i="2"/>
  <c r="P159" i="2"/>
  <c r="Q159" i="2"/>
  <c r="R159" i="2"/>
  <c r="P156" i="2"/>
  <c r="Q156" i="2"/>
  <c r="R156" i="2"/>
  <c r="P147" i="2"/>
  <c r="Q147" i="2"/>
  <c r="R147" i="2"/>
  <c r="P148" i="2"/>
  <c r="Q148" i="2"/>
  <c r="R148" i="2"/>
  <c r="P146" i="2"/>
  <c r="P138" i="2"/>
  <c r="Q138" i="2"/>
  <c r="R138" i="2"/>
  <c r="P137" i="2"/>
  <c r="Q137" i="2"/>
  <c r="R137" i="2"/>
  <c r="P127" i="2"/>
  <c r="Q127" i="2"/>
  <c r="R127" i="2"/>
  <c r="P128" i="2"/>
  <c r="Q128" i="2"/>
  <c r="R128" i="2"/>
  <c r="P129" i="2"/>
  <c r="P126" i="2"/>
  <c r="P113" i="2"/>
  <c r="Q113" i="2"/>
  <c r="R113" i="2"/>
  <c r="P114" i="2"/>
  <c r="Q114" i="2"/>
  <c r="R114" i="2"/>
  <c r="P115" i="2"/>
  <c r="Q115" i="2"/>
  <c r="R115" i="2"/>
  <c r="P116" i="2"/>
  <c r="Q116" i="2"/>
  <c r="R116" i="2"/>
  <c r="P117" i="2"/>
  <c r="Q117" i="2"/>
  <c r="R117" i="2"/>
  <c r="P118" i="2"/>
  <c r="Q118" i="2"/>
  <c r="R118" i="2"/>
  <c r="P112" i="2"/>
  <c r="Q112" i="2"/>
  <c r="R112" i="2"/>
  <c r="P104" i="2"/>
  <c r="Q104" i="2"/>
  <c r="R104" i="2"/>
  <c r="P95" i="2"/>
  <c r="Q95" i="2"/>
  <c r="R95" i="2"/>
  <c r="P96" i="2"/>
  <c r="Q96" i="2"/>
  <c r="R96" i="2"/>
  <c r="P94" i="2"/>
  <c r="Q94" i="2"/>
  <c r="R94" i="2"/>
  <c r="P66" i="2"/>
  <c r="Q66" i="2"/>
  <c r="R66" i="2"/>
  <c r="P67" i="2"/>
  <c r="Q67" i="2"/>
  <c r="R67" i="2"/>
  <c r="P68" i="2"/>
  <c r="P69" i="2"/>
  <c r="Q69" i="2"/>
  <c r="R69" i="2"/>
  <c r="P70" i="2"/>
  <c r="Q70" i="2"/>
  <c r="R70" i="2"/>
  <c r="P71" i="2"/>
  <c r="Q71" i="2"/>
  <c r="R71" i="2"/>
  <c r="P72" i="2"/>
  <c r="Q72" i="2"/>
  <c r="R72" i="2"/>
  <c r="P73" i="2"/>
  <c r="Q73" i="2"/>
  <c r="R73" i="2"/>
  <c r="P74" i="2"/>
  <c r="Q74" i="2"/>
  <c r="R74" i="2"/>
  <c r="P58" i="2"/>
  <c r="P40" i="2"/>
  <c r="Q40" i="2"/>
  <c r="R40" i="2"/>
  <c r="P41" i="2"/>
  <c r="Q41" i="2"/>
  <c r="R41" i="2"/>
  <c r="P42" i="2"/>
  <c r="Q42" i="2"/>
  <c r="R42" i="2"/>
  <c r="P45" i="2"/>
  <c r="Q45" i="2"/>
  <c r="R45" i="2"/>
  <c r="P46" i="2"/>
  <c r="Q46" i="2"/>
  <c r="R46" i="2"/>
  <c r="P47" i="2"/>
  <c r="Q47" i="2"/>
  <c r="R47" i="2"/>
  <c r="P48" i="2"/>
  <c r="P49" i="2"/>
  <c r="Q49" i="2"/>
  <c r="R49" i="2"/>
  <c r="P50" i="2"/>
  <c r="Q50" i="2"/>
  <c r="R50" i="2"/>
  <c r="P39" i="2"/>
  <c r="Q39" i="2"/>
  <c r="R39" i="2"/>
  <c r="P29" i="2"/>
  <c r="Q29" i="2"/>
  <c r="R29" i="2"/>
  <c r="P28" i="2"/>
  <c r="Q28" i="2"/>
  <c r="R28" i="2"/>
  <c r="O19" i="2"/>
  <c r="Q146" i="2"/>
  <c r="R146" i="2"/>
  <c r="R97" i="2"/>
  <c r="R139" i="2"/>
  <c r="R160" i="2"/>
  <c r="Q244" i="2"/>
  <c r="R244" i="2"/>
  <c r="Q241" i="2"/>
  <c r="R241" i="2"/>
  <c r="Q230" i="2"/>
  <c r="R230" i="2"/>
  <c r="R233" i="2"/>
  <c r="R223" i="2"/>
  <c r="Q210" i="2"/>
  <c r="R210" i="2"/>
  <c r="Q207" i="2"/>
  <c r="R207" i="2"/>
  <c r="Q199" i="2"/>
  <c r="R199" i="2"/>
  <c r="R193" i="2"/>
  <c r="R181" i="2"/>
  <c r="R171" i="2"/>
  <c r="Q129" i="2"/>
  <c r="R129" i="2"/>
  <c r="Q126" i="2"/>
  <c r="R126" i="2"/>
  <c r="R119" i="2"/>
  <c r="R105" i="2"/>
  <c r="Q68" i="2"/>
  <c r="R68" i="2"/>
  <c r="Q58" i="2"/>
  <c r="R58" i="2"/>
  <c r="Q48" i="2"/>
  <c r="R48" i="2"/>
  <c r="R149" i="2"/>
  <c r="R251" i="2"/>
  <c r="R214" i="2"/>
  <c r="R130" i="2"/>
  <c r="R75" i="2"/>
  <c r="P19" i="2"/>
  <c r="Q19" i="2"/>
  <c r="R19" i="2"/>
  <c r="R20" i="2"/>
  <c r="R51" i="2"/>
  <c r="R3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Edgaras Abušovas</author>
    <author>...</author>
  </authors>
  <commentList>
    <comment ref="A5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 xr:uid="{00000000-0006-0000-0000-000005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 xr:uid="{00000000-0006-0000-0000-000007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 xr:uid="{00000000-0006-0000-0000-000008000000}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 xr:uid="{00000000-0006-0000-0000-000009000000}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 xr:uid="{00000000-0006-0000-0000-00000A000000}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<sst xmlns="http://schemas.openxmlformats.org/spreadsheetml/2006/main" count="1120" uniqueCount="329">
  <si>
    <t>2021   m.     sausio 18                              d.</t>
  </si>
  <si>
    <t xml:space="preserve">Pareiškėjas: </t>
  </si>
  <si>
    <t>Lietuvos dziudo federacija</t>
  </si>
  <si>
    <t xml:space="preserve">           (Pareiškėjo pavadinimas)</t>
  </si>
  <si>
    <t>Aušros g. 42 A, Kaunas 8 657 88550, justina.judo@gmail.com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</si>
  <si>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</si>
  <si>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</si>
  <si>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</si>
  <si>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</si>
  <si>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</si>
  <si>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</si>
  <si>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</si>
  <si>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</si>
  <si>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</si>
  <si>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</si>
  <si>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</si>
  <si>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</si>
  <si>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</si>
  <si>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</si>
  <si>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</si>
  <si>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</si>
  <si>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</si>
  <si>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</si>
  <si>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</si>
  <si>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</si>
  <si>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</si>
  <si>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2016 m Olimpinės Žaidynės Brazilijoje</t>
  </si>
  <si>
    <t xml:space="preserve">(sporto renginio pavadinimas) </t>
  </si>
  <si>
    <t>Santa Pakenytė</t>
  </si>
  <si>
    <t>virš 78 kg</t>
  </si>
  <si>
    <t>olimpinė</t>
  </si>
  <si>
    <t>OŽ</t>
  </si>
  <si>
    <t>4 arba 5</t>
  </si>
  <si>
    <t>Taip</t>
  </si>
  <si>
    <t>Iš viso:</t>
  </si>
  <si>
    <t>PRIDEDAMA. ____________________________________________________________________________________________________</t>
  </si>
  <si>
    <t>http://www.ippon.org/oly2016.php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</si>
  <si>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</si>
  <si>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2016 m. Europos jaunių dziudo čempionatas Suomijoje</t>
  </si>
  <si>
    <t>Nuoroda į protokolą:</t>
  </si>
  <si>
    <t xml:space="preserve">Aleksandras Macenavičius
</t>
  </si>
  <si>
    <t>50 kg</t>
  </si>
  <si>
    <t>JnEČ</t>
  </si>
  <si>
    <t>Simonas Broga</t>
  </si>
  <si>
    <t>60 kg</t>
  </si>
  <si>
    <t>http://www.ippon.org/eju_jun2016.php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</si>
  <si>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</si>
  <si>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2017m. Europos dziudo čempionatas Lenkijoje</t>
  </si>
  <si>
    <t>Nuoroda į protokolą: http://www.ippon.org/eju_sen2017.php</t>
  </si>
  <si>
    <t>Andrej Klokov</t>
  </si>
  <si>
    <t>66 kg</t>
  </si>
  <si>
    <t>EČ</t>
  </si>
  <si>
    <t>Ne</t>
  </si>
  <si>
    <t>Mykolas Lukoševičius</t>
  </si>
  <si>
    <t>Deividas Tarulis</t>
  </si>
  <si>
    <t>73 kg</t>
  </si>
  <si>
    <t>Regimantas Rybinas</t>
  </si>
  <si>
    <t>Rokas Nenartavičius</t>
  </si>
  <si>
    <t>90 kg</t>
  </si>
  <si>
    <t>Karolis Bauž</t>
  </si>
  <si>
    <t>100 kg</t>
  </si>
  <si>
    <t>Marius Paškevičius</t>
  </si>
  <si>
    <t>virš 100 kg</t>
  </si>
  <si>
    <t>Džestina Kutkaitė</t>
  </si>
  <si>
    <t>57 kg</t>
  </si>
  <si>
    <t>Anastasija Michailova</t>
  </si>
  <si>
    <t>Miglė Dudėnaitė</t>
  </si>
  <si>
    <t>78 kg</t>
  </si>
  <si>
    <t>Sandra Jablonskytė</t>
  </si>
  <si>
    <t>2017m. Europos jaunių dziudo čempionatas Lietuvoje</t>
  </si>
  <si>
    <t>Nuoroda į protokolą:http://www.ippon.org/eju_cad2017.php</t>
  </si>
  <si>
    <t>Lukas Norkevičius</t>
  </si>
  <si>
    <t>Mangirdas Matiukas</t>
  </si>
  <si>
    <t>55 kg</t>
  </si>
  <si>
    <t>Lukas Volfsonas</t>
  </si>
  <si>
    <t>Ernestas Sagalec</t>
  </si>
  <si>
    <t>Edvardas Sagalec</t>
  </si>
  <si>
    <t>Deivid Matusevič</t>
  </si>
  <si>
    <t>81 kg</t>
  </si>
  <si>
    <t>Deivis Čiaučionis</t>
  </si>
  <si>
    <t>Lukas Lažauninkas</t>
  </si>
  <si>
    <t>Nedas Minevičius</t>
  </si>
  <si>
    <t>virš 90 kg</t>
  </si>
  <si>
    <t>Karolina Zuklijūtė</t>
  </si>
  <si>
    <t>44 kg</t>
  </si>
  <si>
    <t>Gabija Railaitė</t>
  </si>
  <si>
    <t>52 kg</t>
  </si>
  <si>
    <t>Rugilė Nenartavičiūtė</t>
  </si>
  <si>
    <t>Gabija Valantinaitė</t>
  </si>
  <si>
    <t>Aida Vasiliauskaitė</t>
  </si>
  <si>
    <t>63 kg</t>
  </si>
  <si>
    <t>Aleksandra Kostojanskaja</t>
  </si>
  <si>
    <t>Justina Kmieliauskaitė</t>
  </si>
  <si>
    <t>virš 70 kg</t>
  </si>
  <si>
    <t>Darius Rogoža</t>
  </si>
  <si>
    <t>2017m. Pasaulio dziudo čempionatas Vengrijoje_</t>
  </si>
  <si>
    <t>Kęstutis Vitkauskas</t>
  </si>
  <si>
    <t xml:space="preserve">66 kg
</t>
  </si>
  <si>
    <t>PČ</t>
  </si>
  <si>
    <t>1 (kas 4 m. 1 k. nerengiamos)</t>
  </si>
  <si>
    <t xml:space="preserve">48
</t>
  </si>
  <si>
    <t>Rokas Šimonis</t>
  </si>
  <si>
    <t>https://judobase.ijf.org/#/competition/profile/1463/contest_sheets</t>
  </si>
  <si>
    <t>2017m. Pasaulio jaunimo dziudo čempionatas Kroatijoje</t>
  </si>
  <si>
    <t xml:space="preserve">Nuoroda į protokolą:https://judobase.ijf.org/#/competition/profile/1464/contest_sheets </t>
  </si>
  <si>
    <t>JPČ</t>
  </si>
  <si>
    <t>Ignas Mečajus</t>
  </si>
  <si>
    <t>Darja Piskunova</t>
  </si>
  <si>
    <t>70 kg</t>
  </si>
  <si>
    <t>2017 m. Pasaulio jaunių dziudo čempionatas Čilėje</t>
  </si>
  <si>
    <t>Nuoroda į protokolą:https://judobase.ijf.org/#/competition/profile/1462/contest_sheets</t>
  </si>
  <si>
    <t>JnPČ</t>
  </si>
  <si>
    <t xml:space="preserve">2017m. Europos jaunimo U23  dziudo čempionatas Juodkalnijoje </t>
  </si>
  <si>
    <t>Nuoroda į protokolą:http://www.ippon.org/ec_u23_2017.php</t>
  </si>
  <si>
    <t>JEČ</t>
  </si>
  <si>
    <t>Motiejus Čalka</t>
  </si>
  <si>
    <t>2018 m. Europos čempionatas, Tel Aviv, Izraelis</t>
  </si>
  <si>
    <t>Nuoroda į protokolą:http://www.ippon.org/eju_sen2018.php</t>
  </si>
  <si>
    <t xml:space="preserve">Aleksandra Kostajaskaja </t>
  </si>
  <si>
    <t xml:space="preserve">Mangirdas Matiukas </t>
  </si>
  <si>
    <t>2018 m. Europos U_21 čempionatas, Sofija, Bulgarija</t>
  </si>
  <si>
    <t>Nuoroda į protokolą:http://www.ippon.org/ec_jun2018.php</t>
  </si>
  <si>
    <t>virš 70 k8</t>
  </si>
  <si>
    <t>2018 m. Pasaulio čempionatas, Baku, Azerbaidžana</t>
  </si>
  <si>
    <t>Nuoroda į protokolą:http://www.ippon.org/wc_sen2018.php</t>
  </si>
  <si>
    <t>Karolis Bauža</t>
  </si>
  <si>
    <t>2018 m. Europos jaunių dziudo čempionatas, Sarajevo, Bosnia-Herzegovina</t>
  </si>
  <si>
    <t>Nuoroda į protokolą:http://www.ippon.org/eju_cad2018.php</t>
  </si>
  <si>
    <t>2019 m. Pasaulio kadetų čempionatas Almata Kazakstanas</t>
  </si>
  <si>
    <t>Nuoroda į protokolą:https://judobase.ijf.org/#competition/profile/1749/contest_sheets/73</t>
  </si>
  <si>
    <t>Ugne Pilekaitė</t>
  </si>
  <si>
    <t>Martynas Paškevičius</t>
  </si>
  <si>
    <t>Evelina Kleinytė</t>
  </si>
  <si>
    <t>Marijus Motrochinas</t>
  </si>
  <si>
    <t xml:space="preserve">2019 m. Pasaulio suaugusiųjų čempionatas Tokijas Japonija </t>
  </si>
  <si>
    <t>Nuoroda į protokolą:https://live.ijf.org/wc_sen2019/results</t>
  </si>
  <si>
    <t>2019 m. II-osios Europos žaidynės</t>
  </si>
  <si>
    <t>Nuoroda į protokolą:http://www.ippon.org/eju_sen2019.php</t>
  </si>
  <si>
    <t>2019 m. Europos kadetų čempionatas Varšuva Lenkija</t>
  </si>
  <si>
    <t>Nuoroda į protokolą:http://www.ippon.org/eju_cad2019.php</t>
  </si>
  <si>
    <t>Tadas Čalka</t>
  </si>
  <si>
    <t>Elijus Jokubėnas</t>
  </si>
  <si>
    <t>Džeraldas Lazoraitis</t>
  </si>
  <si>
    <t>Pijus Mikalauskas</t>
  </si>
  <si>
    <t>Marijus Mitrochinas</t>
  </si>
  <si>
    <t>Matas Norkevičius</t>
  </si>
  <si>
    <t>Justas Simanaitis</t>
  </si>
  <si>
    <t>Augustas Šlyteris</t>
  </si>
  <si>
    <t>Greta Kublickytė</t>
  </si>
  <si>
    <t>Ligita Navarauskaitė</t>
  </si>
  <si>
    <t xml:space="preserve">Ugnė Pileckaitė </t>
  </si>
  <si>
    <t>Liveta Šubinaitė</t>
  </si>
  <si>
    <t xml:space="preserve">Gabrielė Žilionytė </t>
  </si>
  <si>
    <t>2020 m. Europos dziudo čempionatas Praha, Čekija</t>
  </si>
  <si>
    <t>Nuoroda į protokolą:http://www.ippon.org/eju_sen2020.php</t>
  </si>
  <si>
    <t>2020 m. Europos jaunimo čempionatas Poreč, Kroatija</t>
  </si>
  <si>
    <t>Nuoroda į protokolą:http://www.ippon.org/ec_jun2020.php</t>
  </si>
  <si>
    <t>Kostas Butkus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</si>
  <si>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</si>
  <si>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</si>
  <si>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</si>
  <si>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</si>
  <si>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</si>
  <si>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</si>
  <si>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</si>
  <si>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</si>
  <si>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</si>
  <si>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</si>
  <si>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</si>
  <si>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</si>
  <si>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</si>
  <si>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</si>
  <si>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</si>
  <si>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</si>
  <si>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</si>
  <si>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</si>
  <si>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</si>
  <si>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</si>
  <si>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</si>
  <si>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</si>
  <si>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</si>
  <si>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</si>
  <si>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</si>
  <si>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</si>
  <si>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</si>
  <si>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</si>
  <si>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</si>
  <si>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</si>
  <si>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</si>
  <si>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</si>
  <si>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</si>
  <si>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</si>
  <si>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</si>
  <si>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</si>
  <si>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</si>
  <si>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</si>
  <si>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</si>
  <si>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</si>
  <si>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</si>
  <si>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</si>
  <si>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</si>
  <si>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</si>
  <si>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</si>
  <si>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</si>
  <si>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</si>
  <si>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</si>
  <si>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</si>
  <si>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</si>
  <si>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</si>
  <si>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</si>
  <si>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</si>
  <si>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</si>
  <si>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</si>
  <si>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</si>
  <si>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</si>
  <si>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</si>
  <si>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</si>
  <si>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</si>
  <si>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</si>
  <si>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</si>
  <si>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</si>
  <si>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</si>
  <si>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</si>
  <si>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</si>
  <si>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</si>
  <si>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</si>
  <si>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</si>
  <si>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</si>
  <si>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</si>
  <si>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</si>
  <si>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</si>
  <si>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</si>
  <si>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</si>
  <si>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</si>
  <si>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</si>
  <si>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</si>
  <si>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Pasaulio jaunimo čempionatas</t>
  </si>
  <si>
    <t>11.</t>
  </si>
  <si>
    <t>Pasaulio jaunių čempionatas</t>
  </si>
  <si>
    <t>12.</t>
  </si>
  <si>
    <t>Europos jaunimo čempionatas</t>
  </si>
  <si>
    <t>13.</t>
  </si>
  <si>
    <t>JEOF</t>
  </si>
  <si>
    <t>Europos jaunimo olimpinis festivalis</t>
  </si>
  <si>
    <t>14.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</si>
  <si>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</si>
  <si>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</si>
  <si>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</si>
  <si>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</si>
  <si>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</si>
  <si>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</si>
  <si>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</si>
  <si>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</si>
  <si>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</si>
  <si>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</si>
  <si>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</si>
  <si>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</si>
  <si>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</si>
  <si>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</si>
  <si>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</si>
  <si>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</si>
  <si>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</si>
  <si>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</si>
  <si>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</si>
  <si>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</si>
  <si>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</si>
  <si>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</si>
  <si>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</si>
  <si>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</si>
  <si>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</si>
  <si>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</si>
  <si>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</si>
  <si>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</si>
  <si>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</si>
  <si>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</si>
  <si>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</si>
  <si>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</si>
  <si>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</si>
  <si>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</si>
  <si>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</si>
  <si>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</si>
  <si>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</si>
  <si>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</si>
  <si>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</si>
  <si>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</si>
  <si>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</si>
  <si>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</si>
  <si>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</si>
  <si>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</si>
  <si>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</si>
  <si>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</si>
  <si>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</si>
  <si>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</si>
  <si>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</si>
  <si>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motorlaivių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</si>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</sst>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0" fontId="3" fillId="0" borderId="2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 xr:uid="{00000000-000B-0000-0000-000008000000}"/>
    <cellStyle name="Įprastas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ppon.org/eju_jun2016.php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ippon.org/oly2016.php" TargetMode="External"/><Relationship Id="rId1" Type="http://schemas.openxmlformats.org/officeDocument/2006/relationships/hyperlink" Target="mailto:Au&#353;ros%20g.%2042%20A,%20Kaunas%208%20657%2088550,%20justina.judo@gmail.com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judobase.ijf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639"/>
  <sheetViews>
    <sheetView tabSelected="1" zoomScaleNormal="100" workbookViewId="0" xr3:uid="{AEA406A1-0E4B-5B11-9CD5-51D6E497D94C}">
      <selection activeCell="A17" sqref="A17:P17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9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8" t="s">
        <v>0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1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8" t="s">
        <v>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8"/>
    </row>
    <row r="6" spans="1:18" ht="18.75">
      <c r="A6" s="105" t="s">
        <v>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61"/>
      <c r="B7" s="82" t="s">
        <v>4</v>
      </c>
      <c r="C7" s="82"/>
      <c r="D7" s="82"/>
      <c r="E7" s="82"/>
      <c r="F7" s="82"/>
      <c r="G7" s="82"/>
      <c r="H7" s="8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83" t="s">
        <v>5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191606076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59" t="s">
        <v>6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4" t="s">
        <v>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8" t="s">
        <v>8</v>
      </c>
      <c r="B13" s="89" t="s">
        <v>9</v>
      </c>
      <c r="C13" s="89" t="s">
        <v>10</v>
      </c>
      <c r="D13" s="89" t="s">
        <v>11</v>
      </c>
      <c r="E13" s="90" t="s">
        <v>12</v>
      </c>
      <c r="F13" s="102"/>
      <c r="G13" s="103"/>
      <c r="H13" s="103"/>
      <c r="I13" s="103"/>
      <c r="J13" s="103"/>
      <c r="K13" s="103"/>
      <c r="L13" s="103"/>
      <c r="M13" s="103"/>
      <c r="N13" s="103"/>
      <c r="O13" s="104"/>
      <c r="P13" s="106" t="s">
        <v>13</v>
      </c>
      <c r="Q13" s="93" t="s">
        <v>14</v>
      </c>
      <c r="R13" s="85" t="s">
        <v>15</v>
      </c>
    </row>
    <row r="14" spans="1:18" s="8" customFormat="1" ht="45" customHeight="1">
      <c r="A14" s="88"/>
      <c r="B14" s="89"/>
      <c r="C14" s="89"/>
      <c r="D14" s="89"/>
      <c r="E14" s="92"/>
      <c r="F14" s="90" t="s">
        <v>16</v>
      </c>
      <c r="G14" s="90" t="s">
        <v>17</v>
      </c>
      <c r="H14" s="90" t="s">
        <v>18</v>
      </c>
      <c r="I14" s="108" t="s">
        <v>19</v>
      </c>
      <c r="J14" s="90" t="s">
        <v>20</v>
      </c>
      <c r="K14" s="90" t="s">
        <v>21</v>
      </c>
      <c r="L14" s="90" t="s">
        <v>22</v>
      </c>
      <c r="M14" s="90" t="s">
        <v>23</v>
      </c>
      <c r="N14" s="100" t="s">
        <v>24</v>
      </c>
      <c r="O14" s="100" t="s">
        <v>25</v>
      </c>
      <c r="P14" s="107"/>
      <c r="Q14" s="94"/>
      <c r="R14" s="86"/>
    </row>
    <row r="15" spans="1:18" s="8" customFormat="1" ht="76.150000000000006" customHeight="1">
      <c r="A15" s="88"/>
      <c r="B15" s="89"/>
      <c r="C15" s="89"/>
      <c r="D15" s="89"/>
      <c r="E15" s="91"/>
      <c r="F15" s="91"/>
      <c r="G15" s="91"/>
      <c r="H15" s="91"/>
      <c r="I15" s="109"/>
      <c r="J15" s="91"/>
      <c r="K15" s="91"/>
      <c r="L15" s="91"/>
      <c r="M15" s="91"/>
      <c r="N15" s="101"/>
      <c r="O15" s="101"/>
      <c r="P15" s="107"/>
      <c r="Q15" s="95"/>
      <c r="R15" s="8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8" t="s">
        <v>26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58"/>
      <c r="R17" s="8"/>
      <c r="S17" s="8"/>
    </row>
    <row r="18" spans="1:19" ht="16.899999999999999" customHeight="1">
      <c r="A18" s="70" t="s">
        <v>27</v>
      </c>
      <c r="B18" s="71"/>
      <c r="C18" s="7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2">
        <v>1</v>
      </c>
      <c r="B19" s="62" t="s">
        <v>28</v>
      </c>
      <c r="C19" s="12" t="s">
        <v>29</v>
      </c>
      <c r="D19" s="62" t="s">
        <v>30</v>
      </c>
      <c r="E19" s="62">
        <v>1</v>
      </c>
      <c r="F19" s="62" t="s">
        <v>31</v>
      </c>
      <c r="G19" s="62" t="s">
        <v>32</v>
      </c>
      <c r="H19" s="62" t="s">
        <v>33</v>
      </c>
      <c r="I19" s="62"/>
      <c r="J19" s="62">
        <v>17</v>
      </c>
      <c r="K19" s="62"/>
      <c r="L19" s="62">
        <v>13</v>
      </c>
      <c r="M19" s="62" t="s">
        <v>33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126.68399999999998</v>
      </c>
      <c r="O19" s="9">
        <f>IF(F19="OŽ",N19,IF(H19="Ne",IF(J19*0.3&lt;J19-L19,N19,0),IF(J19*0.1&lt;J19-L19,N19,0)))</f>
        <v>126.68399999999998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7.3440000000000003</v>
      </c>
      <c r="Q19" s="11">
        <f>IF(ISERROR(P19*100/N19),0,(P19*100/N19))</f>
        <v>5.7971014492753632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134.02799999999999</v>
      </c>
      <c r="S19" s="20"/>
    </row>
    <row r="20" spans="1:19" s="8" customFormat="1" ht="15.75" customHeight="1">
      <c r="A20" s="78" t="s">
        <v>34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  <c r="R20" s="10">
        <f>SUM(R19:R19)</f>
        <v>134.02799999999999</v>
      </c>
    </row>
    <row r="21" spans="1:19" s="8" customFormat="1" ht="15" customHeight="1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6"/>
    </row>
    <row r="22" spans="1:19" s="8" customFormat="1" ht="15" customHeight="1">
      <c r="A22" s="24" t="s">
        <v>35</v>
      </c>
      <c r="B22" s="56" t="s">
        <v>36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6"/>
    </row>
    <row r="23" spans="1:19" s="8" customFormat="1" ht="15" customHeight="1">
      <c r="A23" s="49" t="s">
        <v>37</v>
      </c>
      <c r="B23" s="49"/>
      <c r="C23" s="49"/>
      <c r="D23" s="49"/>
      <c r="E23" s="49"/>
      <c r="F23" s="49"/>
      <c r="G23" s="49"/>
      <c r="H23" s="49"/>
      <c r="I23" s="49"/>
      <c r="J23" s="15"/>
      <c r="K23" s="15"/>
      <c r="L23" s="15"/>
      <c r="M23" s="15"/>
      <c r="N23" s="15"/>
      <c r="O23" s="15"/>
      <c r="P23" s="15"/>
      <c r="Q23" s="15"/>
      <c r="R23" s="16"/>
    </row>
    <row r="24" spans="1:19" s="8" customFormat="1" ht="15" customHeight="1">
      <c r="A24" s="49"/>
      <c r="B24" s="49"/>
      <c r="C24" s="49"/>
      <c r="D24" s="49"/>
      <c r="E24" s="49"/>
      <c r="F24" s="49"/>
      <c r="G24" s="49"/>
      <c r="H24" s="49"/>
      <c r="I24" s="49"/>
      <c r="J24" s="15"/>
      <c r="K24" s="15"/>
      <c r="L24" s="15"/>
      <c r="M24" s="15"/>
      <c r="N24" s="15"/>
      <c r="O24" s="15"/>
      <c r="P24" s="15"/>
      <c r="Q24" s="15"/>
      <c r="R24" s="16"/>
    </row>
    <row r="25" spans="1:19" s="8" customFormat="1">
      <c r="A25" s="68" t="s">
        <v>38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58"/>
    </row>
    <row r="26" spans="1:19" s="8" customFormat="1" ht="16.899999999999999" customHeight="1">
      <c r="A26" s="70" t="s">
        <v>27</v>
      </c>
      <c r="B26" s="71"/>
      <c r="C26" s="71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8"/>
    </row>
    <row r="27" spans="1:19" s="8" customFormat="1">
      <c r="A27" s="68" t="s">
        <v>39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58"/>
    </row>
    <row r="28" spans="1:19" s="8" customFormat="1" ht="20.25" customHeight="1">
      <c r="A28" s="62">
        <v>1</v>
      </c>
      <c r="B28" s="62" t="s">
        <v>40</v>
      </c>
      <c r="C28" s="12" t="s">
        <v>41</v>
      </c>
      <c r="D28" s="62" t="s">
        <v>30</v>
      </c>
      <c r="E28" s="62">
        <v>1</v>
      </c>
      <c r="F28" s="62" t="s">
        <v>42</v>
      </c>
      <c r="G28" s="62">
        <v>1</v>
      </c>
      <c r="H28" s="62" t="s">
        <v>33</v>
      </c>
      <c r="I28" s="62"/>
      <c r="J28" s="62">
        <v>28</v>
      </c>
      <c r="K28" s="62"/>
      <c r="L28" s="62">
        <v>12</v>
      </c>
      <c r="M28" s="62" t="s">
        <v>33</v>
      </c>
      <c r="N28" s="3">
        <f t="shared" ref="N28:N29" si="0">(IF(F28="OŽ",IF(L28=1,550.8,IF(L28=2,426.38,IF(L28=3,342.14,IF(L28=4,181.44,IF(L28=5,168.48,IF(L28=6,155.52,IF(L28=7,148.5,IF(L28=8,144,0))))))))+IF(L28&lt;=8,0,IF(L28&lt;=16,137.7,IF(L28&lt;=24,108,IF(L28&lt;=32,80.1,IF(L28&lt;=36,52.2,0)))))-IF(L28&lt;=8,0,IF(L28&lt;=16,(L28-9)*2.754,IF(L28&lt;=24,(L28-17)* 2.754,IF(L28&lt;=32,(L28-25)* 2.754,IF(L28&lt;=36,(L28-33)*2.754,0))))),0)+IF(F28="PČ",IF(L28=1,449,IF(L28=2,314.6,IF(L28=3,238,IF(L28=4,172,IF(L28=5,159,IF(L28=6,145,IF(L28=7,132,IF(L28=8,119,0))))))))+IF(L28&lt;=8,0,IF(L28&lt;=16,88,IF(L28&lt;=24,55,IF(L28&lt;=32,22,0))))-IF(L28&lt;=8,0,IF(L28&lt;=16,(L28-9)*2.245,IF(L28&lt;=24,(L28-17)*2.245,IF(L28&lt;=32,(L28-25)*2.245,0)))),0)+IF(F28="PČneol",IF(L28=1,85,IF(L28=2,64.61,IF(L28=3,50.76,IF(L28=4,16.25,IF(L28=5,15,IF(L28=6,13.75,IF(L28=7,12.5,IF(L28=8,11.25,0))))))))+IF(L28&lt;=8,0,IF(L28&lt;=16,9,0))-IF(L28&lt;=8,0,IF(L28&lt;=16,(L28-9)*0.425,0)),0)+IF(F28="PŽ",IF(L28=1,85,IF(L28=2,59.5,IF(L28=3,45,IF(L28=4,32.5,IF(L28=5,30,IF(L28=6,27.5,IF(L28=7,25,IF(L28=8,22.5,0))))))))+IF(L28&lt;=8,0,IF(L28&lt;=16,19,IF(L28&lt;=24,13,IF(L28&lt;=32,8,0))))-IF(L28&lt;=8,0,IF(L28&lt;=16,(L28-9)*0.425,IF(L28&lt;=24,(L28-17)*0.425,IF(L28&lt;=32,(L28-25)*0.425,0)))),0)+IF(F28="EČ",IF(L28=1,204,IF(L28=2,156.24,IF(L28=3,123.84,IF(L28=4,72,IF(L28=5,66,IF(L28=6,60,IF(L28=7,54,IF(L28=8,48,0))))))))+IF(L28&lt;=8,0,IF(L28&lt;=16,40,IF(L28&lt;=24,25,0)))-IF(L28&lt;=8,0,IF(L28&lt;=16,(L28-9)*1.02,IF(L28&lt;=24,(L28-17)*1.02,0))),0)+IF(F28="EČneol",IF(L28=1,68,IF(L28=2,51.69,IF(L28=3,40.61,IF(L28=4,13,IF(L28=5,12,IF(L28=6,11,IF(L28=7,10,IF(L28=8,9,0)))))))))+IF(F28="EŽ",IF(L28=1,68,IF(L28=2,47.6,IF(L28=3,36,IF(L28=4,18,IF(L28=5,16.5,IF(L28=6,15,IF(L28=7,13.5,IF(L28=8,12,0))))))))+IF(L28&lt;=8,0,IF(L28&lt;=16,10,IF(L28&lt;=24,6,0)))-IF(L28&lt;=8,0,IF(L28&lt;=16,(L28-9)*0.34,IF(L28&lt;=24,(L28-17)*0.34,0))),0)+IF(F28="PT",IF(L28=1,68,IF(L28=2,52.08,IF(L28=3,41.28,IF(L28=4,24,IF(L28=5,22,IF(L28=6,20,IF(L28=7,18,IF(L28=8,16,0))))))))+IF(L28&lt;=8,0,IF(L28&lt;=16,13,IF(L28&lt;=24,9,IF(L28&lt;=32,4,0))))-IF(L28&lt;=8,0,IF(L28&lt;=16,(L28-9)*0.34,IF(L28&lt;=24,(L28-17)*0.34,IF(L28&lt;=32,(L28-25)*0.34,0)))),0)+IF(F28="JOŽ",IF(L28=1,85,IF(L28=2,59.5,IF(L28=3,45,IF(L28=4,32.5,IF(L28=5,30,IF(L28=6,27.5,IF(L28=7,25,IF(L28=8,22.5,0))))))))+IF(L28&lt;=8,0,IF(L28&lt;=16,19,IF(L28&lt;=24,13,0)))-IF(L28&lt;=8,0,IF(L28&lt;=16,(L28-9)*0.425,IF(L28&lt;=24,(L28-17)*0.425,0))),0)+IF(F28="JPČ",IF(L28=1,68,IF(L28=2,47.6,IF(L28=3,36,IF(L28=4,26,IF(L28=5,24,IF(L28=6,22,IF(L28=7,20,IF(L28=8,18,0))))))))+IF(L28&lt;=8,0,IF(L28&lt;=16,13,IF(L28&lt;=24,9,0)))-IF(L28&lt;=8,0,IF(L28&lt;=16,(L28-9)*0.34,IF(L28&lt;=24,(L28-17)*0.34,0))),0)+IF(F28="JEČ",IF(L28=1,34,IF(L28=2,26.04,IF(L28=3,20.6,IF(L28=4,12,IF(L28=5,11,IF(L28=6,10,IF(L28=7,9,IF(L28=8,8,0))))))))+IF(L28&lt;=8,0,IF(L28&lt;=16,6,0))-IF(L28&lt;=8,0,IF(L28&lt;=16,(L28-9)*0.17,0)),0)+IF(F28="JEOF",IF(L28=1,34,IF(L28=2,26.04,IF(L28=3,20.6,IF(L28=4,12,IF(L28=5,11,IF(L28=6,10,IF(L28=7,9,IF(L28=8,8,0))))))))+IF(L28&lt;=8,0,IF(L28&lt;=16,6,0))-IF(L28&lt;=8,0,IF(L28&lt;=16,(L28-9)*0.17,0)),0)+IF(F28="JnPČ",IF(L28=1,51,IF(L28=2,35.7,IF(L28=3,27,IF(L28=4,19.5,IF(L28=5,18,IF(L28=6,16.5,IF(L28=7,15,IF(L28=8,13.5,0))))))))+IF(L28&lt;=8,0,IF(L28&lt;=16,10,0))-IF(L28&lt;=8,0,IF(L28&lt;=16,(L28-9)*0.255,0)),0)+IF(F28="JnEČ",IF(L28=1,25.5,IF(L28=2,19.53,IF(L28=3,15.48,IF(L28=4,9,IF(L28=5,8.25,IF(L28=6,7.5,IF(L28=7,6.75,IF(L28=8,6,0))))))))+IF(L28&lt;=8,0,IF(L28&lt;=16,5,0))-IF(L28&lt;=8,0,IF(L28&lt;=16,(L28-9)*0.1275,0)),0)+IF(F28="JčPČ",IF(L28=1,21.25,IF(L28=2,14.5,IF(L28=3,11.5,IF(L28=4,7,IF(L28=5,6.5,IF(L28=6,6,IF(L28=7,5.5,IF(L28=8,5,0))))))))+IF(L28&lt;=8,0,IF(L28&lt;=16,4,0))-IF(L28&lt;=8,0,IF(L28&lt;=16,(L28-9)*0.10625,0)),0)+IF(F28="JčEČ",IF(L28=1,17,IF(L28=2,13.02,IF(L28=3,10.32,IF(L28=4,6,IF(L28=5,5.5,IF(L28=6,5,IF(L28=7,4.5,IF(L28=8,4,0))))))))+IF(L28&lt;=8,0,IF(L28&lt;=16,3,0))-IF(L28&lt;=8,0,IF(L28&lt;=16,(L28-9)*0.085,0)),0)+IF(F28="NEAK",IF(L28=1,11.48,IF(L28=2,8.79,IF(L28=3,6.97,IF(L28=4,4.05,IF(L28=5,3.71,IF(L28=6,3.38,IF(L28=7,3.04,IF(L28=8,2.7,0))))))))+IF(L28&lt;=8,0,IF(L28&lt;=16,2,IF(L28&lt;=24,1.3,0)))-IF(L28&lt;=8,0,IF(L28&lt;=16,(L28-9)*0.0574,IF(L28&lt;=24,(L28-17)*0.0574,0))),0))*IF(L28&lt;0,1,IF(OR(F28="PČ",F28="PŽ",F28="PT"),IF(J28&lt;32,J28/32,1),1))* IF(L28&lt;0,1,IF(OR(F28="EČ",F28="EŽ",F28="JOŽ",F28="JPČ",F28="NEAK"),IF(J28&lt;24,J28/24,1),1))*IF(L28&lt;0,1,IF(OR(F28="PČneol",F28="JEČ",F28="JEOF",F28="JnPČ",F28="JnEČ",F28="JčPČ",F28="JčEČ"),IF(J28&lt;16,J28/16,1),1))*IF(L28&lt;0,1,IF(F28="EČneol",IF(J28&lt;8,J28/8,1),1))</f>
        <v>4.6174999999999997</v>
      </c>
      <c r="O28" s="9">
        <f t="shared" ref="O28:O29" si="1">IF(F28="OŽ",N28,IF(H28="Ne",IF(J28*0.3&lt;J28-L28,N28,0),IF(J28*0.1&lt;J28-L28,N28,0)))</f>
        <v>4.6174999999999997</v>
      </c>
      <c r="P28" s="4">
        <f>IF(O28=0,0,IF(F28="OŽ",IF(L28&gt;35,0,IF(J28&gt;35,(36-L28)*1.836,((36-L28)-(36-J28))*1.836)),0)+IF(F28="PČ",IF(L28&gt;31,0,IF(J28&gt;31,(32-L28)*1.347,((32-L28)-(32-J28))*1.347)),0)+ IF(F28="PČneol",IF(L28&gt;15,0,IF(J28&gt;15,(16-L28)*0.255,((16-L28)-(16-J28))*0.255)),0)+IF(F28="PŽ",IF(L28&gt;31,0,IF(J28&gt;31,(32-L28)*0.255,((32-L28)-(32-J28))*0.255)),0)+IF(F28="EČ",IF(L28&gt;23,0,IF(J28&gt;23,(24-L28)*0.612,((24-L28)-(24-J28))*0.612)),0)+IF(F28="EČneol",IF(L28&gt;7,0,IF(J28&gt;7,(8-L28)*0.204,((8-L28)-(8-J28))*0.204)),0)+IF(F28="EŽ",IF(L28&gt;23,0,IF(J28&gt;23,(24-L28)*0.204,((24-L28)-(24-J28))*0.204)),0)+IF(F28="PT",IF(L28&gt;31,0,IF(J28&gt;31,(32-L28)*0.204,((32-L28)-(32-J28))*0.204)),0)+IF(F28="JOŽ",IF(L28&gt;23,0,IF(J28&gt;23,(24-L28)*0.255,((24-L28)-(24-J28))*0.255)),0)+IF(F28="JPČ",IF(L28&gt;23,0,IF(J28&gt;23,(24-L28)*0.204,((24-L28)-(24-J28))*0.204)),0)+IF(F28="JEČ",IF(L28&gt;15,0,IF(J28&gt;15,(16-L28)*0.102,((16-L28)-(16-J28))*0.102)),0)+IF(F28="JEOF",IF(L28&gt;15,0,IF(J28&gt;15,(16-L28)*0.102,((16-L28)-(16-J28))*0.102)),0)+IF(F28="JnPČ",IF(L28&gt;15,0,IF(J28&gt;15,(16-L28)*0.153,((16-L28)-(16-J28))*0.153)),0)+IF(F28="JnEČ",IF(L28&gt;15,0,IF(J28&gt;15,(16-L28)*0.0765,((16-L28)-(16-J28))*0.0765)),0)+IF(F28="JčPČ",IF(L28&gt;15,0,IF(J28&gt;15,(16-L28)*0.06375,((16-L28)-(16-J28))*0.06375)),0)+IF(F28="JčEČ",IF(L28&gt;15,0,IF(J28&gt;15,(16-L28)*0.051,((16-L28)-(16-J28))*0.051)),0)+IF(F28="NEAK",IF(L28&gt;23,0,IF(J28&gt;23,(24-L28)*0.03444,((24-L28)-(24-J28))*0.03444)),0))</f>
        <v>0.30599999999999999</v>
      </c>
      <c r="Q28" s="11">
        <f>IF(ISERROR(P28*100/N28),0,(P28*100/N28))</f>
        <v>6.6269626421223604</v>
      </c>
      <c r="R28" s="10">
        <f t="shared" ref="R28:R29" si="2">IF(Q28&lt;=30,O28+P28,O28+O28*0.3)*IF(G28=1,0.4,IF(G28=2,0.75,IF(G28="1 (kas 4 m. 1 k. nerengiamos)",0.52,1)))*IF(D28="olimpinė",1,IF(M28="Ne",0.5,1))*IF(OR(A$5="Lietuvos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federacija"),IF(OR(J28&lt;8,K28&lt;16),0,1),1)*E28*IF(I28&lt;=1,1,1/I28)*IF(OR(A$5="Lietuvos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</row>
    <row r="29" spans="1:19" s="8" customFormat="1">
      <c r="A29" s="62">
        <v>2</v>
      </c>
      <c r="B29" s="62" t="s">
        <v>43</v>
      </c>
      <c r="C29" s="12" t="s">
        <v>44</v>
      </c>
      <c r="D29" s="62" t="s">
        <v>30</v>
      </c>
      <c r="E29" s="62">
        <v>1</v>
      </c>
      <c r="F29" s="62" t="s">
        <v>42</v>
      </c>
      <c r="G29" s="62">
        <v>1</v>
      </c>
      <c r="H29" s="62" t="s">
        <v>33</v>
      </c>
      <c r="I29" s="62"/>
      <c r="J29" s="62">
        <v>36</v>
      </c>
      <c r="K29" s="62"/>
      <c r="L29" s="62">
        <v>12</v>
      </c>
      <c r="M29" s="62" t="s">
        <v>33</v>
      </c>
      <c r="N29" s="3">
        <f t="shared" si="0"/>
        <v>4.6174999999999997</v>
      </c>
      <c r="O29" s="9">
        <f t="shared" si="1"/>
        <v>4.6174999999999997</v>
      </c>
      <c r="P29" s="4">
        <f t="shared" ref="P29" si="3">IF(O29=0,0,IF(F29="OŽ",IF(L29&gt;35,0,IF(J29&gt;35,(36-L29)*1.836,((36-L29)-(36-J29))*1.836)),0)+IF(F29="PČ",IF(L29&gt;31,0,IF(J29&gt;31,(32-L29)*1.347,((32-L29)-(32-J29))*1.347)),0)+ IF(F29="PČneol",IF(L29&gt;15,0,IF(J29&gt;15,(16-L29)*0.255,((16-L29)-(16-J29))*0.255)),0)+IF(F29="PŽ",IF(L29&gt;31,0,IF(J29&gt;31,(32-L29)*0.255,((32-L29)-(32-J29))*0.255)),0)+IF(F29="EČ",IF(L29&gt;23,0,IF(J29&gt;23,(24-L29)*0.612,((24-L29)-(24-J29))*0.612)),0)+IF(F29="EČneol",IF(L29&gt;7,0,IF(J29&gt;7,(8-L29)*0.204,((8-L29)-(8-J29))*0.204)),0)+IF(F29="EŽ",IF(L29&gt;23,0,IF(J29&gt;23,(24-L29)*0.204,((24-L29)-(24-J29))*0.204)),0)+IF(F29="PT",IF(L29&gt;31,0,IF(J29&gt;31,(32-L29)*0.204,((32-L29)-(32-J29))*0.204)),0)+IF(F29="JOŽ",IF(L29&gt;23,0,IF(J29&gt;23,(24-L29)*0.255,((24-L29)-(24-J29))*0.255)),0)+IF(F29="JPČ",IF(L29&gt;23,0,IF(J29&gt;23,(24-L29)*0.204,((24-L29)-(24-J29))*0.204)),0)+IF(F29="JEČ",IF(L29&gt;15,0,IF(J29&gt;15,(16-L29)*0.102,((16-L29)-(16-J29))*0.102)),0)+IF(F29="JEOF",IF(L29&gt;15,0,IF(J29&gt;15,(16-L29)*0.102,((16-L29)-(16-J29))*0.102)),0)+IF(F29="JnPČ",IF(L29&gt;15,0,IF(J29&gt;15,(16-L29)*0.153,((16-L29)-(16-J29))*0.153)),0)+IF(F29="JnEČ",IF(L29&gt;15,0,IF(J29&gt;15,(16-L29)*0.0765,((16-L29)-(16-J29))*0.0765)),0)+IF(F29="JčPČ",IF(L29&gt;15,0,IF(J29&gt;15,(16-L29)*0.06375,((16-L29)-(16-J29))*0.06375)),0)+IF(F29="JčEČ",IF(L29&gt;15,0,IF(J29&gt;15,(16-L29)*0.051,((16-L29)-(16-J29))*0.051)),0)+IF(F29="NEAK",IF(L29&gt;23,0,IF(J29&gt;23,(24-L29)*0.03444,((24-L29)-(24-J29))*0.03444)),0))</f>
        <v>0.30599999999999999</v>
      </c>
      <c r="Q29" s="11">
        <f t="shared" ref="Q29" si="4">IF(ISERROR(P29*100/N29),0,(P29*100/N29))</f>
        <v>6.6269626421223604</v>
      </c>
      <c r="R29" s="10">
        <f t="shared" si="2"/>
        <v>1.9694</v>
      </c>
    </row>
    <row r="30" spans="1:19" s="8" customFormat="1" ht="15.75" customHeight="1">
      <c r="A30" s="78" t="s">
        <v>34</v>
      </c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80"/>
      <c r="R30" s="10">
        <f>SUM(R28:R29)</f>
        <v>3.9388000000000001</v>
      </c>
    </row>
    <row r="31" spans="1:19" s="8" customFormat="1" ht="15.75" customHeight="1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.75" customHeight="1">
      <c r="A32" s="24" t="s">
        <v>35</v>
      </c>
      <c r="B32" s="56" t="s">
        <v>45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.75" customHeight="1">
      <c r="A33" s="49" t="s">
        <v>46</v>
      </c>
      <c r="B33" s="49"/>
      <c r="C33" s="49"/>
      <c r="D33" s="49"/>
      <c r="E33" s="49"/>
      <c r="F33" s="49"/>
      <c r="G33" s="49"/>
      <c r="H33" s="49"/>
      <c r="I33" s="49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.75" customHeight="1">
      <c r="A34" s="49"/>
      <c r="B34" s="49"/>
      <c r="C34" s="49"/>
      <c r="D34" s="49"/>
      <c r="E34" s="49"/>
      <c r="F34" s="49"/>
      <c r="G34" s="49"/>
      <c r="H34" s="49"/>
      <c r="I34" s="49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5.45" customHeight="1">
      <c r="A35" s="14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13.9" customHeight="1">
      <c r="A36" s="68" t="s">
        <v>47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58"/>
    </row>
    <row r="37" spans="1:18" s="8" customFormat="1" ht="13.9" customHeight="1">
      <c r="A37" s="70" t="s">
        <v>27</v>
      </c>
      <c r="B37" s="71"/>
      <c r="C37" s="71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8"/>
    </row>
    <row r="38" spans="1:18" s="8" customFormat="1">
      <c r="A38" s="68" t="s">
        <v>48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58"/>
    </row>
    <row r="39" spans="1:18" s="8" customFormat="1">
      <c r="A39" s="62">
        <v>1</v>
      </c>
      <c r="B39" s="62" t="s">
        <v>49</v>
      </c>
      <c r="C39" s="12" t="s">
        <v>50</v>
      </c>
      <c r="D39" s="62" t="s">
        <v>30</v>
      </c>
      <c r="E39" s="62">
        <v>1</v>
      </c>
      <c r="F39" s="62" t="s">
        <v>51</v>
      </c>
      <c r="G39" s="62">
        <v>1</v>
      </c>
      <c r="H39" s="62" t="s">
        <v>52</v>
      </c>
      <c r="I39" s="62"/>
      <c r="J39" s="62">
        <v>31</v>
      </c>
      <c r="K39" s="62"/>
      <c r="L39" s="62">
        <v>24</v>
      </c>
      <c r="M39" s="62"/>
      <c r="N39" s="3">
        <f t="shared" ref="N39:N50" si="5">(IF(F39="OŽ",IF(L39=1,550.8,IF(L39=2,426.38,IF(L39=3,342.14,IF(L39=4,181.44,IF(L39=5,168.48,IF(L39=6,155.52,IF(L39=7,148.5,IF(L39=8,144,0))))))))+IF(L39&lt;=8,0,IF(L39&lt;=16,137.7,IF(L39&lt;=24,108,IF(L39&lt;=32,80.1,IF(L39&lt;=36,52.2,0)))))-IF(L39&lt;=8,0,IF(L39&lt;=16,(L39-9)*2.754,IF(L39&lt;=24,(L39-17)* 2.754,IF(L39&lt;=32,(L39-25)* 2.754,IF(L39&lt;=36,(L39-33)*2.754,0))))),0)+IF(F39="PČ",IF(L39=1,449,IF(L39=2,314.6,IF(L39=3,238,IF(L39=4,172,IF(L39=5,159,IF(L39=6,145,IF(L39=7,132,IF(L39=8,119,0))))))))+IF(L39&lt;=8,0,IF(L39&lt;=16,88,IF(L39&lt;=24,55,IF(L39&lt;=32,22,0))))-IF(L39&lt;=8,0,IF(L39&lt;=16,(L39-9)*2.245,IF(L39&lt;=24,(L39-17)*2.245,IF(L39&lt;=32,(L39-25)*2.245,0)))),0)+IF(F39="PČneol",IF(L39=1,85,IF(L39=2,64.61,IF(L39=3,50.76,IF(L39=4,16.25,IF(L39=5,15,IF(L39=6,13.75,IF(L39=7,12.5,IF(L39=8,11.25,0))))))))+IF(L39&lt;=8,0,IF(L39&lt;=16,9,0))-IF(L39&lt;=8,0,IF(L39&lt;=16,(L39-9)*0.425,0)),0)+IF(F39="PŽ",IF(L39=1,85,IF(L39=2,59.5,IF(L39=3,45,IF(L39=4,32.5,IF(L39=5,30,IF(L39=6,27.5,IF(L39=7,25,IF(L39=8,22.5,0))))))))+IF(L39&lt;=8,0,IF(L39&lt;=16,19,IF(L39&lt;=24,13,IF(L39&lt;=32,8,0))))-IF(L39&lt;=8,0,IF(L39&lt;=16,(L39-9)*0.425,IF(L39&lt;=24,(L39-17)*0.425,IF(L39&lt;=32,(L39-25)*0.425,0)))),0)+IF(F39="EČ",IF(L39=1,204,IF(L39=2,156.24,IF(L39=3,123.84,IF(L39=4,72,IF(L39=5,66,IF(L39=6,60,IF(L39=7,54,IF(L39=8,48,0))))))))+IF(L39&lt;=8,0,IF(L39&lt;=16,40,IF(L39&lt;=24,25,0)))-IF(L39&lt;=8,0,IF(L39&lt;=16,(L39-9)*1.02,IF(L39&lt;=24,(L39-17)*1.02,0))),0)+IF(F39="EČneol",IF(L39=1,68,IF(L39=2,51.69,IF(L39=3,40.61,IF(L39=4,13,IF(L39=5,12,IF(L39=6,11,IF(L39=7,10,IF(L39=8,9,0)))))))))+IF(F39="EŽ",IF(L39=1,68,IF(L39=2,47.6,IF(L39=3,36,IF(L39=4,18,IF(L39=5,16.5,IF(L39=6,15,IF(L39=7,13.5,IF(L39=8,12,0))))))))+IF(L39&lt;=8,0,IF(L39&lt;=16,10,IF(L39&lt;=24,6,0)))-IF(L39&lt;=8,0,IF(L39&lt;=16,(L39-9)*0.34,IF(L39&lt;=24,(L39-17)*0.34,0))),0)+IF(F39="PT",IF(L39=1,68,IF(L39=2,52.08,IF(L39=3,41.28,IF(L39=4,24,IF(L39=5,22,IF(L39=6,20,IF(L39=7,18,IF(L39=8,16,0))))))))+IF(L39&lt;=8,0,IF(L39&lt;=16,13,IF(L39&lt;=24,9,IF(L39&lt;=32,4,0))))-IF(L39&lt;=8,0,IF(L39&lt;=16,(L39-9)*0.34,IF(L39&lt;=24,(L39-17)*0.34,IF(L39&lt;=32,(L39-25)*0.34,0)))),0)+IF(F39="JOŽ",IF(L39=1,85,IF(L39=2,59.5,IF(L39=3,45,IF(L39=4,32.5,IF(L39=5,30,IF(L39=6,27.5,IF(L39=7,25,IF(L39=8,22.5,0))))))))+IF(L39&lt;=8,0,IF(L39&lt;=16,19,IF(L39&lt;=24,13,0)))-IF(L39&lt;=8,0,IF(L39&lt;=16,(L39-9)*0.425,IF(L39&lt;=24,(L39-17)*0.425,0))),0)+IF(F39="JPČ",IF(L39=1,68,IF(L39=2,47.6,IF(L39=3,36,IF(L39=4,26,IF(L39=5,24,IF(L39=6,22,IF(L39=7,20,IF(L39=8,18,0))))))))+IF(L39&lt;=8,0,IF(L39&lt;=16,13,IF(L39&lt;=24,9,0)))-IF(L39&lt;=8,0,IF(L39&lt;=16,(L39-9)*0.34,IF(L39&lt;=24,(L39-17)*0.34,0))),0)+IF(F39="JEČ",IF(L39=1,34,IF(L39=2,26.04,IF(L39=3,20.6,IF(L39=4,12,IF(L39=5,11,IF(L39=6,10,IF(L39=7,9,IF(L39=8,8,0))))))))+IF(L39&lt;=8,0,IF(L39&lt;=16,6,0))-IF(L39&lt;=8,0,IF(L39&lt;=16,(L39-9)*0.17,0)),0)+IF(F39="JEOF",IF(L39=1,34,IF(L39=2,26.04,IF(L39=3,20.6,IF(L39=4,12,IF(L39=5,11,IF(L39=6,10,IF(L39=7,9,IF(L39=8,8,0))))))))+IF(L39&lt;=8,0,IF(L39&lt;=16,6,0))-IF(L39&lt;=8,0,IF(L39&lt;=16,(L39-9)*0.17,0)),0)+IF(F39="JnPČ",IF(L39=1,51,IF(L39=2,35.7,IF(L39=3,27,IF(L39=4,19.5,IF(L39=5,18,IF(L39=6,16.5,IF(L39=7,15,IF(L39=8,13.5,0))))))))+IF(L39&lt;=8,0,IF(L39&lt;=16,10,0))-IF(L39&lt;=8,0,IF(L39&lt;=16,(L39-9)*0.255,0)),0)+IF(F39="JnEČ",IF(L39=1,25.5,IF(L39=2,19.53,IF(L39=3,15.48,IF(L39=4,9,IF(L39=5,8.25,IF(L39=6,7.5,IF(L39=7,6.75,IF(L39=8,6,0))))))))+IF(L39&lt;=8,0,IF(L39&lt;=16,5,0))-IF(L39&lt;=8,0,IF(L39&lt;=16,(L39-9)*0.1275,0)),0)+IF(F39="JčPČ",IF(L39=1,21.25,IF(L39=2,14.5,IF(L39=3,11.5,IF(L39=4,7,IF(L39=5,6.5,IF(L39=6,6,IF(L39=7,5.5,IF(L39=8,5,0))))))))+IF(L39&lt;=8,0,IF(L39&lt;=16,4,0))-IF(L39&lt;=8,0,IF(L39&lt;=16,(L39-9)*0.10625,0)),0)+IF(F39="JčEČ",IF(L39=1,17,IF(L39=2,13.02,IF(L39=3,10.32,IF(L39=4,6,IF(L39=5,5.5,IF(L39=6,5,IF(L39=7,4.5,IF(L39=8,4,0))))))))+IF(L39&lt;=8,0,IF(L39&lt;=16,3,0))-IF(L39&lt;=8,0,IF(L39&lt;=16,(L39-9)*0.085,0)),0)+IF(F39="NEAK",IF(L39=1,11.48,IF(L39=2,8.79,IF(L39=3,6.97,IF(L39=4,4.05,IF(L39=5,3.71,IF(L39=6,3.38,IF(L39=7,3.04,IF(L39=8,2.7,0))))))))+IF(L39&lt;=8,0,IF(L39&lt;=16,2,IF(L39&lt;=24,1.3,0)))-IF(L39&lt;=8,0,IF(L39&lt;=16,(L39-9)*0.0574,IF(L39&lt;=24,(L39-17)*0.0574,0))),0))*IF(L39&lt;0,1,IF(OR(F39="PČ",F39="PŽ",F39="PT"),IF(J39&lt;32,J39/32,1),1))* IF(L39&lt;0,1,IF(OR(F39="EČ",F39="EŽ",F39="JOŽ",F39="JPČ",F39="NEAK"),IF(J39&lt;24,J39/24,1),1))*IF(L39&lt;0,1,IF(OR(F39="PČneol",F39="JEČ",F39="JEOF",F39="JnPČ",F39="JnEČ",F39="JčPČ",F39="JčEČ"),IF(J39&lt;16,J39/16,1),1))*IF(L39&lt;0,1,IF(F39="EČneol",IF(J39&lt;8,J39/8,1),1))</f>
        <v>17.86</v>
      </c>
      <c r="O39" s="9">
        <f t="shared" ref="O39:O50" si="6">IF(F39="OŽ",N39,IF(H39="Ne",IF(J39*0.3&lt;J39-L39,N39,0),IF(J39*0.1&lt;J39-L39,N39,0)))</f>
        <v>0</v>
      </c>
      <c r="P39" s="4">
        <f t="shared" ref="P39" si="7">IF(O39=0,0,IF(F39="OŽ",IF(L39&gt;35,0,IF(J39&gt;35,(36-L39)*1.836,((36-L39)-(36-J39))*1.836)),0)+IF(F39="PČ",IF(L39&gt;31,0,IF(J39&gt;31,(32-L39)*1.347,((32-L39)-(32-J39))*1.347)),0)+ IF(F39="PČneol",IF(L39&gt;15,0,IF(J39&gt;15,(16-L39)*0.255,((16-L39)-(16-J39))*0.255)),0)+IF(F39="PŽ",IF(L39&gt;31,0,IF(J39&gt;31,(32-L39)*0.255,((32-L39)-(32-J39))*0.255)),0)+IF(F39="EČ",IF(L39&gt;23,0,IF(J39&gt;23,(24-L39)*0.612,((24-L39)-(24-J39))*0.612)),0)+IF(F39="EČneol",IF(L39&gt;7,0,IF(J39&gt;7,(8-L39)*0.204,((8-L39)-(8-J39))*0.204)),0)+IF(F39="EŽ",IF(L39&gt;23,0,IF(J39&gt;23,(24-L39)*0.204,((24-L39)-(24-J39))*0.204)),0)+IF(F39="PT",IF(L39&gt;31,0,IF(J39&gt;31,(32-L39)*0.204,((32-L39)-(32-J39))*0.204)),0)+IF(F39="JOŽ",IF(L39&gt;23,0,IF(J39&gt;23,(24-L39)*0.255,((24-L39)-(24-J39))*0.255)),0)+IF(F39="JPČ",IF(L39&gt;23,0,IF(J39&gt;23,(24-L39)*0.204,((24-L39)-(24-J39))*0.204)),0)+IF(F39="JEČ",IF(L39&gt;15,0,IF(J39&gt;15,(16-L39)*0.102,((16-L39)-(16-J39))*0.102)),0)+IF(F39="JEOF",IF(L39&gt;15,0,IF(J39&gt;15,(16-L39)*0.102,((16-L39)-(16-J39))*0.102)),0)+IF(F39="JnPČ",IF(L39&gt;15,0,IF(J39&gt;15,(16-L39)*0.153,((16-L39)-(16-J39))*0.153)),0)+IF(F39="JnEČ",IF(L39&gt;15,0,IF(J39&gt;15,(16-L39)*0.0765,((16-L39)-(16-J39))*0.0765)),0)+IF(F39="JčPČ",IF(L39&gt;15,0,IF(J39&gt;15,(16-L39)*0.06375,((16-L39)-(16-J39))*0.06375)),0)+IF(F39="JčEČ",IF(L39&gt;15,0,IF(J39&gt;15,(16-L39)*0.051,((16-L39)-(16-J39))*0.051)),0)+IF(F39="NEAK",IF(L39&gt;23,0,IF(J39&gt;23,(24-L39)*0.03444,((24-L39)-(24-J39))*0.03444)),0))</f>
        <v>0</v>
      </c>
      <c r="Q39" s="11">
        <f t="shared" ref="Q39" si="8">IF(ISERROR(P39*100/N39),0,(P39*100/N39))</f>
        <v>0</v>
      </c>
      <c r="R39" s="10">
        <f t="shared" ref="R39:R50" si="9">IF(Q39&lt;=30,O39+P39,O39+O39*0.3)*IF(G39=1,0.4,IF(G39=2,0.75,IF(G39="1 (kas 4 m. 1 k. nerengiamos)",0.52,1)))*IF(D39="olimpinė",1,IF(M39="Ne",0.5,1))*IF(OR(A$5="Lietuvos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federacija"),IF(OR(J39&lt;8,K39&lt;16),0,1),1)*E39*IF(I39&lt;=1,1,1/I39)*IF(OR(A$5="Lietuvos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0" spans="1:18" s="8" customFormat="1">
      <c r="A40" s="62">
        <v>2</v>
      </c>
      <c r="B40" s="62" t="s">
        <v>53</v>
      </c>
      <c r="C40" s="12" t="s">
        <v>50</v>
      </c>
      <c r="D40" s="62" t="s">
        <v>30</v>
      </c>
      <c r="E40" s="62">
        <v>1</v>
      </c>
      <c r="F40" s="62" t="s">
        <v>51</v>
      </c>
      <c r="G40" s="62">
        <v>1</v>
      </c>
      <c r="H40" s="62" t="s">
        <v>52</v>
      </c>
      <c r="I40" s="62"/>
      <c r="J40" s="62">
        <v>31</v>
      </c>
      <c r="K40" s="62"/>
      <c r="L40" s="62">
        <v>24</v>
      </c>
      <c r="M40" s="62"/>
      <c r="N40" s="3">
        <f t="shared" si="5"/>
        <v>17.86</v>
      </c>
      <c r="O40" s="9">
        <f t="shared" si="6"/>
        <v>0</v>
      </c>
      <c r="P40" s="4">
        <f t="shared" ref="P40:P50" si="10">IF(O40=0,0,IF(F40="OŽ",IF(L40&gt;35,0,IF(J40&gt;35,(36-L40)*1.836,((36-L40)-(36-J40))*1.836)),0)+IF(F40="PČ",IF(L40&gt;31,0,IF(J40&gt;31,(32-L40)*1.347,((32-L40)-(32-J40))*1.347)),0)+ IF(F40="PČneol",IF(L40&gt;15,0,IF(J40&gt;15,(16-L40)*0.255,((16-L40)-(16-J40))*0.255)),0)+IF(F40="PŽ",IF(L40&gt;31,0,IF(J40&gt;31,(32-L40)*0.255,((32-L40)-(32-J40))*0.255)),0)+IF(F40="EČ",IF(L40&gt;23,0,IF(J40&gt;23,(24-L40)*0.612,((24-L40)-(24-J40))*0.612)),0)+IF(F40="EČneol",IF(L40&gt;7,0,IF(J40&gt;7,(8-L40)*0.204,((8-L40)-(8-J40))*0.204)),0)+IF(F40="EŽ",IF(L40&gt;23,0,IF(J40&gt;23,(24-L40)*0.204,((24-L40)-(24-J40))*0.204)),0)+IF(F40="PT",IF(L40&gt;31,0,IF(J40&gt;31,(32-L40)*0.204,((32-L40)-(32-J40))*0.204)),0)+IF(F40="JOŽ",IF(L40&gt;23,0,IF(J40&gt;23,(24-L40)*0.255,((24-L40)-(24-J40))*0.255)),0)+IF(F40="JPČ",IF(L40&gt;23,0,IF(J40&gt;23,(24-L40)*0.204,((24-L40)-(24-J40))*0.204)),0)+IF(F40="JEČ",IF(L40&gt;15,0,IF(J40&gt;15,(16-L40)*0.102,((16-L40)-(16-J40))*0.102)),0)+IF(F40="JEOF",IF(L40&gt;15,0,IF(J40&gt;15,(16-L40)*0.102,((16-L40)-(16-J40))*0.102)),0)+IF(F40="JnPČ",IF(L40&gt;15,0,IF(J40&gt;15,(16-L40)*0.153,((16-L40)-(16-J40))*0.153)),0)+IF(F40="JnEČ",IF(L40&gt;15,0,IF(J40&gt;15,(16-L40)*0.0765,((16-L40)-(16-J40))*0.0765)),0)+IF(F40="JčPČ",IF(L40&gt;15,0,IF(J40&gt;15,(16-L40)*0.06375,((16-L40)-(16-J40))*0.06375)),0)+IF(F40="JčEČ",IF(L40&gt;15,0,IF(J40&gt;15,(16-L40)*0.051,((16-L40)-(16-J40))*0.051)),0)+IF(F40="NEAK",IF(L40&gt;23,0,IF(J40&gt;23,(24-L40)*0.03444,((24-L40)-(24-J40))*0.03444)),0))</f>
        <v>0</v>
      </c>
      <c r="Q40" s="11">
        <f t="shared" ref="Q40:Q50" si="11">IF(ISERROR(P40*100/N40),0,(P40*100/N40))</f>
        <v>0</v>
      </c>
      <c r="R40" s="10">
        <f t="shared" si="9"/>
        <v>0</v>
      </c>
    </row>
    <row r="41" spans="1:18" s="8" customFormat="1">
      <c r="A41" s="62">
        <v>3</v>
      </c>
      <c r="B41" s="62" t="s">
        <v>54</v>
      </c>
      <c r="C41" s="12" t="s">
        <v>55</v>
      </c>
      <c r="D41" s="62" t="s">
        <v>30</v>
      </c>
      <c r="E41" s="62">
        <v>1</v>
      </c>
      <c r="F41" s="62" t="s">
        <v>51</v>
      </c>
      <c r="G41" s="62">
        <v>1</v>
      </c>
      <c r="H41" s="62" t="s">
        <v>52</v>
      </c>
      <c r="I41" s="62"/>
      <c r="J41" s="62">
        <v>43</v>
      </c>
      <c r="K41" s="62"/>
      <c r="L41" s="62">
        <v>24</v>
      </c>
      <c r="M41" s="62"/>
      <c r="N41" s="3">
        <f t="shared" si="5"/>
        <v>17.86</v>
      </c>
      <c r="O41" s="9">
        <f t="shared" si="6"/>
        <v>17.86</v>
      </c>
      <c r="P41" s="4">
        <f t="shared" si="10"/>
        <v>0</v>
      </c>
      <c r="Q41" s="11">
        <f t="shared" si="11"/>
        <v>0</v>
      </c>
      <c r="R41" s="10">
        <f t="shared" si="9"/>
        <v>7.1440000000000001</v>
      </c>
    </row>
    <row r="42" spans="1:18" s="8" customFormat="1">
      <c r="A42" s="62">
        <v>4</v>
      </c>
      <c r="B42" s="62" t="s">
        <v>56</v>
      </c>
      <c r="C42" s="12" t="s">
        <v>55</v>
      </c>
      <c r="D42" s="62" t="s">
        <v>30</v>
      </c>
      <c r="E42" s="62">
        <v>1</v>
      </c>
      <c r="F42" s="62" t="s">
        <v>51</v>
      </c>
      <c r="G42" s="62">
        <v>1</v>
      </c>
      <c r="H42" s="62" t="s">
        <v>52</v>
      </c>
      <c r="I42" s="62"/>
      <c r="J42" s="62">
        <v>43</v>
      </c>
      <c r="K42" s="62"/>
      <c r="L42" s="62">
        <v>38</v>
      </c>
      <c r="M42" s="62"/>
      <c r="N42" s="3">
        <f t="shared" si="5"/>
        <v>0</v>
      </c>
      <c r="O42" s="9">
        <f t="shared" si="6"/>
        <v>0</v>
      </c>
      <c r="P42" s="4">
        <f t="shared" si="10"/>
        <v>0</v>
      </c>
      <c r="Q42" s="11">
        <f t="shared" si="11"/>
        <v>0</v>
      </c>
      <c r="R42" s="10">
        <f t="shared" si="9"/>
        <v>0</v>
      </c>
    </row>
    <row r="43" spans="1:18" s="8" customFormat="1">
      <c r="A43" s="62">
        <v>5</v>
      </c>
      <c r="B43" s="62" t="s">
        <v>57</v>
      </c>
      <c r="C43" s="12" t="s">
        <v>58</v>
      </c>
      <c r="D43" s="62" t="s">
        <v>30</v>
      </c>
      <c r="E43" s="62">
        <v>1</v>
      </c>
      <c r="F43" s="62" t="s">
        <v>51</v>
      </c>
      <c r="G43" s="62">
        <v>1</v>
      </c>
      <c r="H43" s="62" t="s">
        <v>52</v>
      </c>
      <c r="I43" s="62"/>
      <c r="J43" s="62">
        <v>34</v>
      </c>
      <c r="K43" s="62"/>
      <c r="L43" s="62">
        <v>12</v>
      </c>
      <c r="M43" s="62"/>
      <c r="N43" s="3">
        <f t="shared" ref="N43:N44" si="12">(IF(F43="OŽ",IF(L43=1,550.8,IF(L43=2,426.38,IF(L43=3,342.14,IF(L43=4,181.44,IF(L43=5,168.48,IF(L43=6,155.52,IF(L43=7,148.5,IF(L43=8,144,0))))))))+IF(L43&lt;=8,0,IF(L43&lt;=16,137.7,IF(L43&lt;=24,108,IF(L43&lt;=32,80.1,IF(L43&lt;=36,52.2,0)))))-IF(L43&lt;=8,0,IF(L43&lt;=16,(L43-9)*2.754,IF(L43&lt;=24,(L43-17)* 2.754,IF(L43&lt;=32,(L43-25)* 2.754,IF(L43&lt;=36,(L43-33)*2.754,0))))),0)+IF(F43="PČ",IF(L43=1,449,IF(L43=2,314.6,IF(L43=3,238,IF(L43=4,172,IF(L43=5,159,IF(L43=6,145,IF(L43=7,132,IF(L43=8,119,0))))))))+IF(L43&lt;=8,0,IF(L43&lt;=16,88,IF(L43&lt;=24,55,IF(L43&lt;=32,22,0))))-IF(L43&lt;=8,0,IF(L43&lt;=16,(L43-9)*2.245,IF(L43&lt;=24,(L43-17)*2.245,IF(L43&lt;=32,(L43-25)*2.245,0)))),0)+IF(F43="PČneol",IF(L43=1,85,IF(L43=2,64.61,IF(L43=3,50.76,IF(L43=4,16.25,IF(L43=5,15,IF(L43=6,13.75,IF(L43=7,12.5,IF(L43=8,11.25,0))))))))+IF(L43&lt;=8,0,IF(L43&lt;=16,9,0))-IF(L43&lt;=8,0,IF(L43&lt;=16,(L43-9)*0.425,0)),0)+IF(F43="PŽ",IF(L43=1,85,IF(L43=2,59.5,IF(L43=3,45,IF(L43=4,32.5,IF(L43=5,30,IF(L43=6,27.5,IF(L43=7,25,IF(L43=8,22.5,0))))))))+IF(L43&lt;=8,0,IF(L43&lt;=16,19,IF(L43&lt;=24,13,IF(L43&lt;=32,8,0))))-IF(L43&lt;=8,0,IF(L43&lt;=16,(L43-9)*0.425,IF(L43&lt;=24,(L43-17)*0.425,IF(L43&lt;=32,(L43-25)*0.425,0)))),0)+IF(F43="EČ",IF(L43=1,204,IF(L43=2,156.24,IF(L43=3,123.84,IF(L43=4,72,IF(L43=5,66,IF(L43=6,60,IF(L43=7,54,IF(L43=8,48,0))))))))+IF(L43&lt;=8,0,IF(L43&lt;=16,40,IF(L43&lt;=24,25,0)))-IF(L43&lt;=8,0,IF(L43&lt;=16,(L43-9)*1.02,IF(L43&lt;=24,(L43-17)*1.02,0))),0)+IF(F43="EČneol",IF(L43=1,68,IF(L43=2,51.69,IF(L43=3,40.61,IF(L43=4,13,IF(L43=5,12,IF(L43=6,11,IF(L43=7,10,IF(L43=8,9,0)))))))))+IF(F43="EŽ",IF(L43=1,68,IF(L43=2,47.6,IF(L43=3,36,IF(L43=4,18,IF(L43=5,16.5,IF(L43=6,15,IF(L43=7,13.5,IF(L43=8,12,0))))))))+IF(L43&lt;=8,0,IF(L43&lt;=16,10,IF(L43&lt;=24,6,0)))-IF(L43&lt;=8,0,IF(L43&lt;=16,(L43-9)*0.34,IF(L43&lt;=24,(L43-17)*0.34,0))),0)+IF(F43="PT",IF(L43=1,68,IF(L43=2,52.08,IF(L43=3,41.28,IF(L43=4,24,IF(L43=5,22,IF(L43=6,20,IF(L43=7,18,IF(L43=8,16,0))))))))+IF(L43&lt;=8,0,IF(L43&lt;=16,13,IF(L43&lt;=24,9,IF(L43&lt;=32,4,0))))-IF(L43&lt;=8,0,IF(L43&lt;=16,(L43-9)*0.34,IF(L43&lt;=24,(L43-17)*0.34,IF(L43&lt;=32,(L43-25)*0.34,0)))),0)+IF(F43="JOŽ",IF(L43=1,85,IF(L43=2,59.5,IF(L43=3,45,IF(L43=4,32.5,IF(L43=5,30,IF(L43=6,27.5,IF(L43=7,25,IF(L43=8,22.5,0))))))))+IF(L43&lt;=8,0,IF(L43&lt;=16,19,IF(L43&lt;=24,13,0)))-IF(L43&lt;=8,0,IF(L43&lt;=16,(L43-9)*0.425,IF(L43&lt;=24,(L43-17)*0.425,0))),0)+IF(F43="JPČ",IF(L43=1,68,IF(L43=2,47.6,IF(L43=3,36,IF(L43=4,26,IF(L43=5,24,IF(L43=6,22,IF(L43=7,20,IF(L43=8,18,0))))))))+IF(L43&lt;=8,0,IF(L43&lt;=16,13,IF(L43&lt;=24,9,0)))-IF(L43&lt;=8,0,IF(L43&lt;=16,(L43-9)*0.34,IF(L43&lt;=24,(L43-17)*0.34,0))),0)+IF(F43="JEČ",IF(L43=1,34,IF(L43=2,26.04,IF(L43=3,20.6,IF(L43=4,12,IF(L43=5,11,IF(L43=6,10,IF(L43=7,9,IF(L43=8,8,0))))))))+IF(L43&lt;=8,0,IF(L43&lt;=16,6,0))-IF(L43&lt;=8,0,IF(L43&lt;=16,(L43-9)*0.17,0)),0)+IF(F43="JEOF",IF(L43=1,34,IF(L43=2,26.04,IF(L43=3,20.6,IF(L43=4,12,IF(L43=5,11,IF(L43=6,10,IF(L43=7,9,IF(L43=8,8,0))))))))+IF(L43&lt;=8,0,IF(L43&lt;=16,6,0))-IF(L43&lt;=8,0,IF(L43&lt;=16,(L43-9)*0.17,0)),0)+IF(F43="JnPČ",IF(L43=1,51,IF(L43=2,35.7,IF(L43=3,27,IF(L43=4,19.5,IF(L43=5,18,IF(L43=6,16.5,IF(L43=7,15,IF(L43=8,13.5,0))))))))+IF(L43&lt;=8,0,IF(L43&lt;=16,10,0))-IF(L43&lt;=8,0,IF(L43&lt;=16,(L43-9)*0.255,0)),0)+IF(F43="JnEČ",IF(L43=1,25.5,IF(L43=2,19.53,IF(L43=3,15.48,IF(L43=4,9,IF(L43=5,8.25,IF(L43=6,7.5,IF(L43=7,6.75,IF(L43=8,6,0))))))))+IF(L43&lt;=8,0,IF(L43&lt;=16,5,0))-IF(L43&lt;=8,0,IF(L43&lt;=16,(L43-9)*0.1275,0)),0)+IF(F43="JčPČ",IF(L43=1,21.25,IF(L43=2,14.5,IF(L43=3,11.5,IF(L43=4,7,IF(L43=5,6.5,IF(L43=6,6,IF(L43=7,5.5,IF(L43=8,5,0))))))))+IF(L43&lt;=8,0,IF(L43&lt;=16,4,0))-IF(L43&lt;=8,0,IF(L43&lt;=16,(L43-9)*0.10625,0)),0)+IF(F43="JčEČ",IF(L43=1,17,IF(L43=2,13.02,IF(L43=3,10.32,IF(L43=4,6,IF(L43=5,5.5,IF(L43=6,5,IF(L43=7,4.5,IF(L43=8,4,0))))))))+IF(L43&lt;=8,0,IF(L43&lt;=16,3,0))-IF(L43&lt;=8,0,IF(L43&lt;=16,(L43-9)*0.085,0)),0)+IF(F43="NEAK",IF(L43=1,11.48,IF(L43=2,8.79,IF(L43=3,6.97,IF(L43=4,4.05,IF(L43=5,3.71,IF(L43=6,3.38,IF(L43=7,3.04,IF(L43=8,2.7,0))))))))+IF(L43&lt;=8,0,IF(L43&lt;=16,2,IF(L43&lt;=24,1.3,0)))-IF(L43&lt;=8,0,IF(L43&lt;=16,(L43-9)*0.0574,IF(L43&lt;=24,(L43-17)*0.0574,0))),0))*IF(L43&lt;0,1,IF(OR(F43="PČ",F43="PŽ",F43="PT"),IF(J43&lt;32,J43/32,1),1))* IF(L43&lt;0,1,IF(OR(F43="EČ",F43="EŽ",F43="JOŽ",F43="JPČ",F43="NEAK"),IF(J43&lt;24,J43/24,1),1))*IF(L43&lt;0,1,IF(OR(F43="PČneol",F43="JEČ",F43="JEOF",F43="JnPČ",F43="JnEČ",F43="JčPČ",F43="JčEČ"),IF(J43&lt;16,J43/16,1),1))*IF(L43&lt;0,1,IF(F43="EČneol",IF(J43&lt;8,J43/8,1),1))</f>
        <v>36.94</v>
      </c>
      <c r="O43" s="9">
        <f t="shared" ref="O43:O44" si="13">IF(F43="OŽ",N43,IF(H43="Ne",IF(J43*0.3&lt;J43-L43,N43,0),IF(J43*0.1&lt;J43-L43,N43,0)))</f>
        <v>36.94</v>
      </c>
      <c r="P43" s="4">
        <f t="shared" ref="P43:P44" si="14">IF(O43=0,0,IF(F43="OŽ",IF(L43&gt;35,0,IF(J43&gt;35,(36-L43)*1.836,((36-L43)-(36-J43))*1.836)),0)+IF(F43="PČ",IF(L43&gt;31,0,IF(J43&gt;31,(32-L43)*1.347,((32-L43)-(32-J43))*1.347)),0)+ IF(F43="PČneol",IF(L43&gt;15,0,IF(J43&gt;15,(16-L43)*0.255,((16-L43)-(16-J43))*0.255)),0)+IF(F43="PŽ",IF(L43&gt;31,0,IF(J43&gt;31,(32-L43)*0.255,((32-L43)-(32-J43))*0.255)),0)+IF(F43="EČ",IF(L43&gt;23,0,IF(J43&gt;23,(24-L43)*0.612,((24-L43)-(24-J43))*0.612)),0)+IF(F43="EČneol",IF(L43&gt;7,0,IF(J43&gt;7,(8-L43)*0.204,((8-L43)-(8-J43))*0.204)),0)+IF(F43="EŽ",IF(L43&gt;23,0,IF(J43&gt;23,(24-L43)*0.204,((24-L43)-(24-J43))*0.204)),0)+IF(F43="PT",IF(L43&gt;31,0,IF(J43&gt;31,(32-L43)*0.204,((32-L43)-(32-J43))*0.204)),0)+IF(F43="JOŽ",IF(L43&gt;23,0,IF(J43&gt;23,(24-L43)*0.255,((24-L43)-(24-J43))*0.255)),0)+IF(F43="JPČ",IF(L43&gt;23,0,IF(J43&gt;23,(24-L43)*0.204,((24-L43)-(24-J43))*0.204)),0)+IF(F43="JEČ",IF(L43&gt;15,0,IF(J43&gt;15,(16-L43)*0.102,((16-L43)-(16-J43))*0.102)),0)+IF(F43="JEOF",IF(L43&gt;15,0,IF(J43&gt;15,(16-L43)*0.102,((16-L43)-(16-J43))*0.102)),0)+IF(F43="JnPČ",IF(L43&gt;15,0,IF(J43&gt;15,(16-L43)*0.153,((16-L43)-(16-J43))*0.153)),0)+IF(F43="JnEČ",IF(L43&gt;15,0,IF(J43&gt;15,(16-L43)*0.0765,((16-L43)-(16-J43))*0.0765)),0)+IF(F43="JčPČ",IF(L43&gt;15,0,IF(J43&gt;15,(16-L43)*0.06375,((16-L43)-(16-J43))*0.06375)),0)+IF(F43="JčEČ",IF(L43&gt;15,0,IF(J43&gt;15,(16-L43)*0.051,((16-L43)-(16-J43))*0.051)),0)+IF(F43="NEAK",IF(L43&gt;23,0,IF(J43&gt;23,(24-L43)*0.03444,((24-L43)-(24-J43))*0.03444)),0))</f>
        <v>7.3439999999999994</v>
      </c>
      <c r="Q43" s="11">
        <f t="shared" ref="Q43:Q44" si="15">IF(ISERROR(P43*100/N43),0,(P43*100/N43))</f>
        <v>19.880887926367084</v>
      </c>
      <c r="R43" s="10">
        <f t="shared" ref="R43:R44" si="16">IF(Q43&lt;=30,O43+P43,O43+O43*0.3)*IF(G43=1,0.4,IF(G43=2,0.75,IF(G43="1 (kas 4 m. 1 k. nerengiamos)",0.52,1)))*IF(D43="olimpinė",1,IF(M43="Ne",0.5,1))*IF(OR(A$5="Lietuvos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federacija"),IF(OR(J43&lt;8,K43&lt;16),0,1),1)*E43*IF(I43&lt;=1,1,1/I43)*IF(OR(A$5="Lietuvos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17.7136</v>
      </c>
    </row>
    <row r="44" spans="1:18" s="8" customFormat="1">
      <c r="A44" s="62">
        <v>6</v>
      </c>
      <c r="B44" s="62" t="s">
        <v>59</v>
      </c>
      <c r="C44" s="12" t="s">
        <v>60</v>
      </c>
      <c r="D44" s="62" t="s">
        <v>30</v>
      </c>
      <c r="E44" s="62">
        <v>1</v>
      </c>
      <c r="F44" s="62" t="s">
        <v>51</v>
      </c>
      <c r="G44" s="62">
        <v>1</v>
      </c>
      <c r="H44" s="62" t="s">
        <v>52</v>
      </c>
      <c r="I44" s="62"/>
      <c r="J44" s="62">
        <v>35</v>
      </c>
      <c r="K44" s="62"/>
      <c r="L44" s="62">
        <v>24</v>
      </c>
      <c r="M44" s="62"/>
      <c r="N44" s="3">
        <f t="shared" si="12"/>
        <v>17.86</v>
      </c>
      <c r="O44" s="9">
        <f t="shared" si="13"/>
        <v>17.86</v>
      </c>
      <c r="P44" s="4">
        <f t="shared" si="14"/>
        <v>0</v>
      </c>
      <c r="Q44" s="11">
        <f t="shared" si="15"/>
        <v>0</v>
      </c>
      <c r="R44" s="10">
        <f t="shared" si="16"/>
        <v>7.1440000000000001</v>
      </c>
    </row>
    <row r="45" spans="1:18" s="8" customFormat="1">
      <c r="A45" s="62">
        <v>7</v>
      </c>
      <c r="B45" s="62" t="s">
        <v>61</v>
      </c>
      <c r="C45" s="12" t="s">
        <v>62</v>
      </c>
      <c r="D45" s="62" t="s">
        <v>30</v>
      </c>
      <c r="E45" s="62">
        <v>1</v>
      </c>
      <c r="F45" s="62" t="s">
        <v>51</v>
      </c>
      <c r="G45" s="62">
        <v>1</v>
      </c>
      <c r="H45" s="62" t="s">
        <v>52</v>
      </c>
      <c r="I45" s="62"/>
      <c r="J45" s="62">
        <v>23</v>
      </c>
      <c r="K45" s="62"/>
      <c r="L45" s="62">
        <v>12</v>
      </c>
      <c r="M45" s="62"/>
      <c r="N45" s="3">
        <f t="shared" si="5"/>
        <v>35.400833333333331</v>
      </c>
      <c r="O45" s="9">
        <f t="shared" si="6"/>
        <v>35.400833333333331</v>
      </c>
      <c r="P45" s="4">
        <f t="shared" si="10"/>
        <v>6.7320000000000002</v>
      </c>
      <c r="Q45" s="11">
        <f t="shared" si="11"/>
        <v>19.016501494785906</v>
      </c>
      <c r="R45" s="10">
        <f t="shared" si="9"/>
        <v>16.853133333333332</v>
      </c>
    </row>
    <row r="46" spans="1:18" s="8" customFormat="1">
      <c r="A46" s="62">
        <v>8</v>
      </c>
      <c r="B46" s="62" t="s">
        <v>63</v>
      </c>
      <c r="C46" s="12" t="s">
        <v>64</v>
      </c>
      <c r="D46" s="62" t="s">
        <v>30</v>
      </c>
      <c r="E46" s="62">
        <v>1</v>
      </c>
      <c r="F46" s="62" t="s">
        <v>51</v>
      </c>
      <c r="G46" s="62">
        <v>1</v>
      </c>
      <c r="H46" s="62" t="s">
        <v>52</v>
      </c>
      <c r="I46" s="62"/>
      <c r="J46" s="62">
        <v>20</v>
      </c>
      <c r="K46" s="62"/>
      <c r="L46" s="62">
        <v>12</v>
      </c>
      <c r="M46" s="62"/>
      <c r="N46" s="3">
        <f t="shared" si="5"/>
        <v>30.783333333333331</v>
      </c>
      <c r="O46" s="9">
        <f t="shared" si="6"/>
        <v>30.783333333333331</v>
      </c>
      <c r="P46" s="4">
        <f t="shared" si="10"/>
        <v>4.8959999999999999</v>
      </c>
      <c r="Q46" s="11">
        <f t="shared" si="11"/>
        <v>15.904710341093665</v>
      </c>
      <c r="R46" s="10">
        <f t="shared" si="9"/>
        <v>14.271733333333334</v>
      </c>
    </row>
    <row r="47" spans="1:18" s="8" customFormat="1">
      <c r="A47" s="62">
        <v>9</v>
      </c>
      <c r="B47" s="62" t="s">
        <v>65</v>
      </c>
      <c r="C47" s="12" t="s">
        <v>64</v>
      </c>
      <c r="D47" s="62" t="s">
        <v>30</v>
      </c>
      <c r="E47" s="62">
        <v>1</v>
      </c>
      <c r="F47" s="62" t="s">
        <v>51</v>
      </c>
      <c r="G47" s="62">
        <v>1</v>
      </c>
      <c r="H47" s="62" t="s">
        <v>52</v>
      </c>
      <c r="I47" s="62"/>
      <c r="J47" s="62">
        <v>20</v>
      </c>
      <c r="K47" s="62"/>
      <c r="L47" s="62">
        <v>18</v>
      </c>
      <c r="M47" s="62"/>
      <c r="N47" s="3">
        <f t="shared" si="5"/>
        <v>19.983333333333334</v>
      </c>
      <c r="O47" s="9">
        <f t="shared" si="6"/>
        <v>0</v>
      </c>
      <c r="P47" s="4">
        <f t="shared" si="10"/>
        <v>0</v>
      </c>
      <c r="Q47" s="11">
        <f t="shared" si="11"/>
        <v>0</v>
      </c>
      <c r="R47" s="10">
        <f t="shared" si="9"/>
        <v>0</v>
      </c>
    </row>
    <row r="48" spans="1:18" s="8" customFormat="1">
      <c r="A48" s="62">
        <v>10</v>
      </c>
      <c r="B48" s="62" t="s">
        <v>66</v>
      </c>
      <c r="C48" s="12" t="s">
        <v>67</v>
      </c>
      <c r="D48" s="62" t="s">
        <v>30</v>
      </c>
      <c r="E48" s="62">
        <v>1</v>
      </c>
      <c r="F48" s="62" t="s">
        <v>51</v>
      </c>
      <c r="G48" s="62">
        <v>1</v>
      </c>
      <c r="H48" s="62" t="s">
        <v>52</v>
      </c>
      <c r="I48" s="62"/>
      <c r="J48" s="62">
        <v>16</v>
      </c>
      <c r="K48" s="62"/>
      <c r="L48" s="62">
        <v>12</v>
      </c>
      <c r="M48" s="62"/>
      <c r="N48" s="3">
        <f t="shared" si="5"/>
        <v>24.626666666666665</v>
      </c>
      <c r="O48" s="9">
        <f t="shared" si="6"/>
        <v>0</v>
      </c>
      <c r="P48" s="4">
        <f t="shared" si="10"/>
        <v>0</v>
      </c>
      <c r="Q48" s="11">
        <f t="shared" si="11"/>
        <v>0</v>
      </c>
      <c r="R48" s="10">
        <f t="shared" si="9"/>
        <v>0</v>
      </c>
    </row>
    <row r="49" spans="1:19" s="8" customFormat="1">
      <c r="A49" s="62">
        <v>11</v>
      </c>
      <c r="B49" s="62" t="s">
        <v>68</v>
      </c>
      <c r="C49" s="12" t="s">
        <v>29</v>
      </c>
      <c r="D49" s="62" t="s">
        <v>30</v>
      </c>
      <c r="E49" s="62">
        <v>1</v>
      </c>
      <c r="F49" s="62" t="s">
        <v>51</v>
      </c>
      <c r="G49" s="62">
        <v>1</v>
      </c>
      <c r="H49" s="62" t="s">
        <v>52</v>
      </c>
      <c r="I49" s="62"/>
      <c r="J49" s="62">
        <v>17</v>
      </c>
      <c r="K49" s="62"/>
      <c r="L49" s="62">
        <v>12</v>
      </c>
      <c r="M49" s="62"/>
      <c r="N49" s="3">
        <f t="shared" si="5"/>
        <v>26.165833333333332</v>
      </c>
      <c r="O49" s="9">
        <f t="shared" si="6"/>
        <v>0</v>
      </c>
      <c r="P49" s="4">
        <f t="shared" si="10"/>
        <v>0</v>
      </c>
      <c r="Q49" s="11">
        <f t="shared" si="11"/>
        <v>0</v>
      </c>
      <c r="R49" s="10">
        <f t="shared" si="9"/>
        <v>0</v>
      </c>
    </row>
    <row r="50" spans="1:19" s="8" customFormat="1">
      <c r="A50" s="62">
        <v>12</v>
      </c>
      <c r="B50" s="62" t="s">
        <v>28</v>
      </c>
      <c r="C50" s="12" t="s">
        <v>29</v>
      </c>
      <c r="D50" s="62" t="s">
        <v>30</v>
      </c>
      <c r="E50" s="62">
        <v>1</v>
      </c>
      <c r="F50" s="62" t="s">
        <v>51</v>
      </c>
      <c r="G50" s="62">
        <v>1</v>
      </c>
      <c r="H50" s="62" t="s">
        <v>52</v>
      </c>
      <c r="I50" s="62"/>
      <c r="J50" s="62">
        <v>17</v>
      </c>
      <c r="K50" s="62"/>
      <c r="L50" s="62">
        <v>12</v>
      </c>
      <c r="M50" s="62"/>
      <c r="N50" s="3">
        <f t="shared" si="5"/>
        <v>26.165833333333332</v>
      </c>
      <c r="O50" s="9">
        <f t="shared" si="6"/>
        <v>0</v>
      </c>
      <c r="P50" s="4">
        <f t="shared" si="10"/>
        <v>0</v>
      </c>
      <c r="Q50" s="11">
        <f t="shared" si="11"/>
        <v>0</v>
      </c>
      <c r="R50" s="10">
        <f t="shared" si="9"/>
        <v>0</v>
      </c>
    </row>
    <row r="51" spans="1:19" s="8" customFormat="1" ht="15.75" customHeight="1">
      <c r="A51" s="65" t="s">
        <v>34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10">
        <f>SUM(R39:R50)</f>
        <v>63.126466666666659</v>
      </c>
    </row>
    <row r="52" spans="1:19" s="8" customFormat="1" ht="15.75" customHeight="1">
      <c r="A52" s="24" t="s">
        <v>35</v>
      </c>
      <c r="B52" s="2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</row>
    <row r="53" spans="1:19" s="8" customFormat="1" ht="15.75" customHeight="1">
      <c r="A53" s="49" t="s">
        <v>46</v>
      </c>
      <c r="B53" s="49"/>
      <c r="C53" s="49"/>
      <c r="D53" s="49"/>
      <c r="E53" s="49"/>
      <c r="F53" s="49"/>
      <c r="G53" s="49"/>
      <c r="H53" s="49"/>
      <c r="I53" s="49"/>
      <c r="J53" s="15"/>
      <c r="K53" s="15"/>
      <c r="L53" s="15"/>
      <c r="M53" s="15"/>
      <c r="N53" s="15"/>
      <c r="O53" s="15"/>
      <c r="P53" s="15"/>
      <c r="Q53" s="15"/>
      <c r="R53" s="16"/>
    </row>
    <row r="54" spans="1:19" s="8" customFormat="1" ht="15.75" customHeight="1">
      <c r="A54" s="49"/>
      <c r="B54" s="49"/>
      <c r="C54" s="49"/>
      <c r="D54" s="49"/>
      <c r="E54" s="49"/>
      <c r="F54" s="49"/>
      <c r="G54" s="49"/>
      <c r="H54" s="49"/>
      <c r="I54" s="49"/>
      <c r="J54" s="15"/>
      <c r="K54" s="15"/>
      <c r="L54" s="15"/>
      <c r="M54" s="15"/>
      <c r="N54" s="15"/>
      <c r="O54" s="15"/>
      <c r="P54" s="15"/>
      <c r="Q54" s="15"/>
      <c r="R54" s="16"/>
    </row>
    <row r="55" spans="1:19" s="8" customFormat="1" ht="15.75" customHeight="1">
      <c r="A55" s="68" t="s">
        <v>69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58"/>
    </row>
    <row r="56" spans="1:19" ht="15.75" customHeight="1">
      <c r="A56" s="70" t="s">
        <v>27</v>
      </c>
      <c r="B56" s="71"/>
      <c r="C56" s="71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8"/>
      <c r="R56" s="8"/>
      <c r="S56" s="8"/>
    </row>
    <row r="57" spans="1:19" ht="15.75" customHeight="1">
      <c r="A57" s="68" t="s">
        <v>70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58"/>
      <c r="R57" s="8"/>
      <c r="S57" s="8"/>
    </row>
    <row r="58" spans="1:19" s="7" customFormat="1">
      <c r="A58" s="62">
        <v>1</v>
      </c>
      <c r="B58" s="62" t="s">
        <v>71</v>
      </c>
      <c r="C58" s="12" t="s">
        <v>41</v>
      </c>
      <c r="D58" s="62" t="s">
        <v>30</v>
      </c>
      <c r="E58" s="62">
        <v>1</v>
      </c>
      <c r="F58" s="62" t="s">
        <v>42</v>
      </c>
      <c r="G58" s="62">
        <v>1</v>
      </c>
      <c r="H58" s="62" t="s">
        <v>52</v>
      </c>
      <c r="I58" s="62"/>
      <c r="J58" s="62">
        <v>23</v>
      </c>
      <c r="K58" s="62"/>
      <c r="L58" s="62">
        <v>20</v>
      </c>
      <c r="M58" s="62" t="s">
        <v>33</v>
      </c>
      <c r="N58" s="3">
        <f t="shared" ref="N58:N74" si="17">(IF(F58="OŽ",IF(L58=1,550.8,IF(L58=2,426.38,IF(L58=3,342.14,IF(L58=4,181.44,IF(L58=5,168.48,IF(L58=6,155.52,IF(L58=7,148.5,IF(L58=8,144,0))))))))+IF(L58&lt;=8,0,IF(L58&lt;=16,137.7,IF(L58&lt;=24,108,IF(L58&lt;=32,80.1,IF(L58&lt;=36,52.2,0)))))-IF(L58&lt;=8,0,IF(L58&lt;=16,(L58-9)*2.754,IF(L58&lt;=24,(L58-17)* 2.754,IF(L58&lt;=32,(L58-25)* 2.754,IF(L58&lt;=36,(L58-33)*2.754,0))))),0)+IF(F58="PČ",IF(L58=1,449,IF(L58=2,314.6,IF(L58=3,238,IF(L58=4,172,IF(L58=5,159,IF(L58=6,145,IF(L58=7,132,IF(L58=8,119,0))))))))+IF(L58&lt;=8,0,IF(L58&lt;=16,88,IF(L58&lt;=24,55,IF(L58&lt;=32,22,0))))-IF(L58&lt;=8,0,IF(L58&lt;=16,(L58-9)*2.245,IF(L58&lt;=24,(L58-17)*2.245,IF(L58&lt;=32,(L58-25)*2.245,0)))),0)+IF(F58="PČneol",IF(L58=1,85,IF(L58=2,64.61,IF(L58=3,50.76,IF(L58=4,16.25,IF(L58=5,15,IF(L58=6,13.75,IF(L58=7,12.5,IF(L58=8,11.25,0))))))))+IF(L58&lt;=8,0,IF(L58&lt;=16,9,0))-IF(L58&lt;=8,0,IF(L58&lt;=16,(L58-9)*0.425,0)),0)+IF(F58="PŽ",IF(L58=1,85,IF(L58=2,59.5,IF(L58=3,45,IF(L58=4,32.5,IF(L58=5,30,IF(L58=6,27.5,IF(L58=7,25,IF(L58=8,22.5,0))))))))+IF(L58&lt;=8,0,IF(L58&lt;=16,19,IF(L58&lt;=24,13,IF(L58&lt;=32,8,0))))-IF(L58&lt;=8,0,IF(L58&lt;=16,(L58-9)*0.425,IF(L58&lt;=24,(L58-17)*0.425,IF(L58&lt;=32,(L58-25)*0.425,0)))),0)+IF(F58="EČ",IF(L58=1,204,IF(L58=2,156.24,IF(L58=3,123.84,IF(L58=4,72,IF(L58=5,66,IF(L58=6,60,IF(L58=7,54,IF(L58=8,48,0))))))))+IF(L58&lt;=8,0,IF(L58&lt;=16,40,IF(L58&lt;=24,25,0)))-IF(L58&lt;=8,0,IF(L58&lt;=16,(L58-9)*1.02,IF(L58&lt;=24,(L58-17)*1.02,0))),0)+IF(F58="EČneol",IF(L58=1,68,IF(L58=2,51.69,IF(L58=3,40.61,IF(L58=4,13,IF(L58=5,12,IF(L58=6,11,IF(L58=7,10,IF(L58=8,9,0)))))))))+IF(F58="EŽ",IF(L58=1,68,IF(L58=2,47.6,IF(L58=3,36,IF(L58=4,18,IF(L58=5,16.5,IF(L58=6,15,IF(L58=7,13.5,IF(L58=8,12,0))))))))+IF(L58&lt;=8,0,IF(L58&lt;=16,10,IF(L58&lt;=24,6,0)))-IF(L58&lt;=8,0,IF(L58&lt;=16,(L58-9)*0.34,IF(L58&lt;=24,(L58-17)*0.34,0))),0)+IF(F58="PT",IF(L58=1,68,IF(L58=2,52.08,IF(L58=3,41.28,IF(L58=4,24,IF(L58=5,22,IF(L58=6,20,IF(L58=7,18,IF(L58=8,16,0))))))))+IF(L58&lt;=8,0,IF(L58&lt;=16,13,IF(L58&lt;=24,9,IF(L58&lt;=32,4,0))))-IF(L58&lt;=8,0,IF(L58&lt;=16,(L58-9)*0.34,IF(L58&lt;=24,(L58-17)*0.34,IF(L58&lt;=32,(L58-25)*0.34,0)))),0)+IF(F58="JOŽ",IF(L58=1,85,IF(L58=2,59.5,IF(L58=3,45,IF(L58=4,32.5,IF(L58=5,30,IF(L58=6,27.5,IF(L58=7,25,IF(L58=8,22.5,0))))))))+IF(L58&lt;=8,0,IF(L58&lt;=16,19,IF(L58&lt;=24,13,0)))-IF(L58&lt;=8,0,IF(L58&lt;=16,(L58-9)*0.425,IF(L58&lt;=24,(L58-17)*0.425,0))),0)+IF(F58="JPČ",IF(L58=1,68,IF(L58=2,47.6,IF(L58=3,36,IF(L58=4,26,IF(L58=5,24,IF(L58=6,22,IF(L58=7,20,IF(L58=8,18,0))))))))+IF(L58&lt;=8,0,IF(L58&lt;=16,13,IF(L58&lt;=24,9,0)))-IF(L58&lt;=8,0,IF(L58&lt;=16,(L58-9)*0.34,IF(L58&lt;=24,(L58-17)*0.34,0))),0)+IF(F58="JEČ",IF(L58=1,34,IF(L58=2,26.04,IF(L58=3,20.6,IF(L58=4,12,IF(L58=5,11,IF(L58=6,10,IF(L58=7,9,IF(L58=8,8,0))))))))+IF(L58&lt;=8,0,IF(L58&lt;=16,6,0))-IF(L58&lt;=8,0,IF(L58&lt;=16,(L58-9)*0.17,0)),0)+IF(F58="JEOF",IF(L58=1,34,IF(L58=2,26.04,IF(L58=3,20.6,IF(L58=4,12,IF(L58=5,11,IF(L58=6,10,IF(L58=7,9,IF(L58=8,8,0))))))))+IF(L58&lt;=8,0,IF(L58&lt;=16,6,0))-IF(L58&lt;=8,0,IF(L58&lt;=16,(L58-9)*0.17,0)),0)+IF(F58="JnPČ",IF(L58=1,51,IF(L58=2,35.7,IF(L58=3,27,IF(L58=4,19.5,IF(L58=5,18,IF(L58=6,16.5,IF(L58=7,15,IF(L58=8,13.5,0))))))))+IF(L58&lt;=8,0,IF(L58&lt;=16,10,0))-IF(L58&lt;=8,0,IF(L58&lt;=16,(L58-9)*0.255,0)),0)+IF(F58="JnEČ",IF(L58=1,25.5,IF(L58=2,19.53,IF(L58=3,15.48,IF(L58=4,9,IF(L58=5,8.25,IF(L58=6,7.5,IF(L58=7,6.75,IF(L58=8,6,0))))))))+IF(L58&lt;=8,0,IF(L58&lt;=16,5,0))-IF(L58&lt;=8,0,IF(L58&lt;=16,(L58-9)*0.1275,0)),0)+IF(F58="JčPČ",IF(L58=1,21.25,IF(L58=2,14.5,IF(L58=3,11.5,IF(L58=4,7,IF(L58=5,6.5,IF(L58=6,6,IF(L58=7,5.5,IF(L58=8,5,0))))))))+IF(L58&lt;=8,0,IF(L58&lt;=16,4,0))-IF(L58&lt;=8,0,IF(L58&lt;=16,(L58-9)*0.10625,0)),0)+IF(F58="JčEČ",IF(L58=1,17,IF(L58=2,13.02,IF(L58=3,10.32,IF(L58=4,6,IF(L58=5,5.5,IF(L58=6,5,IF(L58=7,4.5,IF(L58=8,4,0))))))))+IF(L58&lt;=8,0,IF(L58&lt;=16,3,0))-IF(L58&lt;=8,0,IF(L58&lt;=16,(L58-9)*0.085,0)),0)+IF(F58="NEAK",IF(L58=1,11.48,IF(L58=2,8.79,IF(L58=3,6.97,IF(L58=4,4.05,IF(L58=5,3.71,IF(L58=6,3.38,IF(L58=7,3.04,IF(L58=8,2.7,0))))))))+IF(L58&lt;=8,0,IF(L58&lt;=16,2,IF(L58&lt;=24,1.3,0)))-IF(L58&lt;=8,0,IF(L58&lt;=16,(L58-9)*0.0574,IF(L58&lt;=24,(L58-17)*0.0574,0))),0))*IF(L58&lt;0,1,IF(OR(F58="PČ",F58="PŽ",F58="PT"),IF(J58&lt;32,J58/32,1),1))* IF(L58&lt;0,1,IF(OR(F58="EČ",F58="EŽ",F58="JOŽ",F58="JPČ",F58="NEAK"),IF(J58&lt;24,J58/24,1),1))*IF(L58&lt;0,1,IF(OR(F58="PČneol",F58="JEČ",F58="JEOF",F58="JnPČ",F58="JnEČ",F58="JčPČ",F58="JčEČ"),IF(J58&lt;16,J58/16,1),1))*IF(L58&lt;0,1,IF(F58="EČneol",IF(J58&lt;8,J58/8,1),1))</f>
        <v>0</v>
      </c>
      <c r="O58" s="9">
        <f t="shared" ref="O58:O74" si="18">IF(F58="OŽ",N58,IF(H58="Ne",IF(J58*0.3&lt;J58-L58,N58,0),IF(J58*0.1&lt;J58-L58,N58,0)))</f>
        <v>0</v>
      </c>
      <c r="P58" s="4">
        <f t="shared" ref="P58" si="19">IF(O58=0,0,IF(F58="OŽ",IF(L58&gt;35,0,IF(J58&gt;35,(36-L58)*1.836,((36-L58)-(36-J58))*1.836)),0)+IF(F58="PČ",IF(L58&gt;31,0,IF(J58&gt;31,(32-L58)*1.347,((32-L58)-(32-J58))*1.347)),0)+ IF(F58="PČneol",IF(L58&gt;15,0,IF(J58&gt;15,(16-L58)*0.255,((16-L58)-(16-J58))*0.255)),0)+IF(F58="PŽ",IF(L58&gt;31,0,IF(J58&gt;31,(32-L58)*0.255,((32-L58)-(32-J58))*0.255)),0)+IF(F58="EČ",IF(L58&gt;23,0,IF(J58&gt;23,(24-L58)*0.612,((24-L58)-(24-J58))*0.612)),0)+IF(F58="EČneol",IF(L58&gt;7,0,IF(J58&gt;7,(8-L58)*0.204,((8-L58)-(8-J58))*0.204)),0)+IF(F58="EŽ",IF(L58&gt;23,0,IF(J58&gt;23,(24-L58)*0.204,((24-L58)-(24-J58))*0.204)),0)+IF(F58="PT",IF(L58&gt;31,0,IF(J58&gt;31,(32-L58)*0.204,((32-L58)-(32-J58))*0.204)),0)+IF(F58="JOŽ",IF(L58&gt;23,0,IF(J58&gt;23,(24-L58)*0.255,((24-L58)-(24-J58))*0.255)),0)+IF(F58="JPČ",IF(L58&gt;23,0,IF(J58&gt;23,(24-L58)*0.204,((24-L58)-(24-J58))*0.204)),0)+IF(F58="JEČ",IF(L58&gt;15,0,IF(J58&gt;15,(16-L58)*0.102,((16-L58)-(16-J58))*0.102)),0)+IF(F58="JEOF",IF(L58&gt;15,0,IF(J58&gt;15,(16-L58)*0.102,((16-L58)-(16-J58))*0.102)),0)+IF(F58="JnPČ",IF(L58&gt;15,0,IF(J58&gt;15,(16-L58)*0.153,((16-L58)-(16-J58))*0.153)),0)+IF(F58="JnEČ",IF(L58&gt;15,0,IF(J58&gt;15,(16-L58)*0.0765,((16-L58)-(16-J58))*0.0765)),0)+IF(F58="JčPČ",IF(L58&gt;15,0,IF(J58&gt;15,(16-L58)*0.06375,((16-L58)-(16-J58))*0.06375)),0)+IF(F58="JčEČ",IF(L58&gt;15,0,IF(J58&gt;15,(16-L58)*0.051,((16-L58)-(16-J58))*0.051)),0)+IF(F58="NEAK",IF(L58&gt;23,0,IF(J58&gt;23,(24-L58)*0.03444,((24-L58)-(24-J58))*0.03444)),0))</f>
        <v>0</v>
      </c>
      <c r="Q58" s="11">
        <f t="shared" ref="Q58" si="20">IF(ISERROR(P58*100/N58),0,(P58*100/N58))</f>
        <v>0</v>
      </c>
      <c r="R58" s="10">
        <f t="shared" ref="R58:R74" si="21">IF(Q58&lt;=30,O58+P58,O58+O58*0.3)*IF(G58=1,0.4,IF(G58=2,0.75,IF(G58="1 (kas 4 m. 1 k. nerengiamos)",0.52,1)))*IF(D58="olimpinė",1,IF(M58="Ne",0.5,1))*IF(OR(A$5="Lietuvos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federacija"),IF(OR(J58&lt;8,K58&lt;16),0,1),1)*E58*IF(I58&lt;=1,1,1/I58)*IF(OR(A$5="Lietuvos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" s="8"/>
    </row>
    <row r="59" spans="1:19" s="7" customFormat="1">
      <c r="A59" s="62">
        <v>2</v>
      </c>
      <c r="B59" s="62" t="s">
        <v>72</v>
      </c>
      <c r="C59" s="12" t="s">
        <v>73</v>
      </c>
      <c r="D59" s="62" t="s">
        <v>30</v>
      </c>
      <c r="E59" s="62">
        <v>1</v>
      </c>
      <c r="F59" s="62" t="s">
        <v>42</v>
      </c>
      <c r="G59" s="62">
        <v>1</v>
      </c>
      <c r="H59" s="62" t="s">
        <v>52</v>
      </c>
      <c r="I59" s="62"/>
      <c r="J59" s="62">
        <v>36</v>
      </c>
      <c r="K59" s="62"/>
      <c r="L59" s="62">
        <v>24</v>
      </c>
      <c r="M59" s="62" t="s">
        <v>33</v>
      </c>
      <c r="N59" s="3">
        <f t="shared" ref="N59:N65" si="22">(IF(F59="OŽ",IF(L59=1,550.8,IF(L59=2,426.38,IF(L59=3,342.14,IF(L59=4,181.44,IF(L59=5,168.48,IF(L59=6,155.52,IF(L59=7,148.5,IF(L59=8,144,0))))))))+IF(L59&lt;=8,0,IF(L59&lt;=16,137.7,IF(L59&lt;=24,108,IF(L59&lt;=32,80.1,IF(L59&lt;=36,52.2,0)))))-IF(L59&lt;=8,0,IF(L59&lt;=16,(L59-9)*2.754,IF(L59&lt;=24,(L59-17)* 2.754,IF(L59&lt;=32,(L59-25)* 2.754,IF(L59&lt;=36,(L59-33)*2.754,0))))),0)+IF(F59="PČ",IF(L59=1,449,IF(L59=2,314.6,IF(L59=3,238,IF(L59=4,172,IF(L59=5,159,IF(L59=6,145,IF(L59=7,132,IF(L59=8,119,0))))))))+IF(L59&lt;=8,0,IF(L59&lt;=16,88,IF(L59&lt;=24,55,IF(L59&lt;=32,22,0))))-IF(L59&lt;=8,0,IF(L59&lt;=16,(L59-9)*2.245,IF(L59&lt;=24,(L59-17)*2.245,IF(L59&lt;=32,(L59-25)*2.245,0)))),0)+IF(F59="PČneol",IF(L59=1,85,IF(L59=2,64.61,IF(L59=3,50.76,IF(L59=4,16.25,IF(L59=5,15,IF(L59=6,13.75,IF(L59=7,12.5,IF(L59=8,11.25,0))))))))+IF(L59&lt;=8,0,IF(L59&lt;=16,9,0))-IF(L59&lt;=8,0,IF(L59&lt;=16,(L59-9)*0.425,0)),0)+IF(F59="PŽ",IF(L59=1,85,IF(L59=2,59.5,IF(L59=3,45,IF(L59=4,32.5,IF(L59=5,30,IF(L59=6,27.5,IF(L59=7,25,IF(L59=8,22.5,0))))))))+IF(L59&lt;=8,0,IF(L59&lt;=16,19,IF(L59&lt;=24,13,IF(L59&lt;=32,8,0))))-IF(L59&lt;=8,0,IF(L59&lt;=16,(L59-9)*0.425,IF(L59&lt;=24,(L59-17)*0.425,IF(L59&lt;=32,(L59-25)*0.425,0)))),0)+IF(F59="EČ",IF(L59=1,204,IF(L59=2,156.24,IF(L59=3,123.84,IF(L59=4,72,IF(L59=5,66,IF(L59=6,60,IF(L59=7,54,IF(L59=8,48,0))))))))+IF(L59&lt;=8,0,IF(L59&lt;=16,40,IF(L59&lt;=24,25,0)))-IF(L59&lt;=8,0,IF(L59&lt;=16,(L59-9)*1.02,IF(L59&lt;=24,(L59-17)*1.02,0))),0)+IF(F59="EČneol",IF(L59=1,68,IF(L59=2,51.69,IF(L59=3,40.61,IF(L59=4,13,IF(L59=5,12,IF(L59=6,11,IF(L59=7,10,IF(L59=8,9,0)))))))))+IF(F59="EŽ",IF(L59=1,68,IF(L59=2,47.6,IF(L59=3,36,IF(L59=4,18,IF(L59=5,16.5,IF(L59=6,15,IF(L59=7,13.5,IF(L59=8,12,0))))))))+IF(L59&lt;=8,0,IF(L59&lt;=16,10,IF(L59&lt;=24,6,0)))-IF(L59&lt;=8,0,IF(L59&lt;=16,(L59-9)*0.34,IF(L59&lt;=24,(L59-17)*0.34,0))),0)+IF(F59="PT",IF(L59=1,68,IF(L59=2,52.08,IF(L59=3,41.28,IF(L59=4,24,IF(L59=5,22,IF(L59=6,20,IF(L59=7,18,IF(L59=8,16,0))))))))+IF(L59&lt;=8,0,IF(L59&lt;=16,13,IF(L59&lt;=24,9,IF(L59&lt;=32,4,0))))-IF(L59&lt;=8,0,IF(L59&lt;=16,(L59-9)*0.34,IF(L59&lt;=24,(L59-17)*0.34,IF(L59&lt;=32,(L59-25)*0.34,0)))),0)+IF(F59="JOŽ",IF(L59=1,85,IF(L59=2,59.5,IF(L59=3,45,IF(L59=4,32.5,IF(L59=5,30,IF(L59=6,27.5,IF(L59=7,25,IF(L59=8,22.5,0))))))))+IF(L59&lt;=8,0,IF(L59&lt;=16,19,IF(L59&lt;=24,13,0)))-IF(L59&lt;=8,0,IF(L59&lt;=16,(L59-9)*0.425,IF(L59&lt;=24,(L59-17)*0.425,0))),0)+IF(F59="JPČ",IF(L59=1,68,IF(L59=2,47.6,IF(L59=3,36,IF(L59=4,26,IF(L59=5,24,IF(L59=6,22,IF(L59=7,20,IF(L59=8,18,0))))))))+IF(L59&lt;=8,0,IF(L59&lt;=16,13,IF(L59&lt;=24,9,0)))-IF(L59&lt;=8,0,IF(L59&lt;=16,(L59-9)*0.34,IF(L59&lt;=24,(L59-17)*0.34,0))),0)+IF(F59="JEČ",IF(L59=1,34,IF(L59=2,26.04,IF(L59=3,20.6,IF(L59=4,12,IF(L59=5,11,IF(L59=6,10,IF(L59=7,9,IF(L59=8,8,0))))))))+IF(L59&lt;=8,0,IF(L59&lt;=16,6,0))-IF(L59&lt;=8,0,IF(L59&lt;=16,(L59-9)*0.17,0)),0)+IF(F59="JEOF",IF(L59=1,34,IF(L59=2,26.04,IF(L59=3,20.6,IF(L59=4,12,IF(L59=5,11,IF(L59=6,10,IF(L59=7,9,IF(L59=8,8,0))))))))+IF(L59&lt;=8,0,IF(L59&lt;=16,6,0))-IF(L59&lt;=8,0,IF(L59&lt;=16,(L59-9)*0.17,0)),0)+IF(F59="JnPČ",IF(L59=1,51,IF(L59=2,35.7,IF(L59=3,27,IF(L59=4,19.5,IF(L59=5,18,IF(L59=6,16.5,IF(L59=7,15,IF(L59=8,13.5,0))))))))+IF(L59&lt;=8,0,IF(L59&lt;=16,10,0))-IF(L59&lt;=8,0,IF(L59&lt;=16,(L59-9)*0.255,0)),0)+IF(F59="JnEČ",IF(L59=1,25.5,IF(L59=2,19.53,IF(L59=3,15.48,IF(L59=4,9,IF(L59=5,8.25,IF(L59=6,7.5,IF(L59=7,6.75,IF(L59=8,6,0))))))))+IF(L59&lt;=8,0,IF(L59&lt;=16,5,0))-IF(L59&lt;=8,0,IF(L59&lt;=16,(L59-9)*0.1275,0)),0)+IF(F59="JčPČ",IF(L59=1,21.25,IF(L59=2,14.5,IF(L59=3,11.5,IF(L59=4,7,IF(L59=5,6.5,IF(L59=6,6,IF(L59=7,5.5,IF(L59=8,5,0))))))))+IF(L59&lt;=8,0,IF(L59&lt;=16,4,0))-IF(L59&lt;=8,0,IF(L59&lt;=16,(L59-9)*0.10625,0)),0)+IF(F59="JčEČ",IF(L59=1,17,IF(L59=2,13.02,IF(L59=3,10.32,IF(L59=4,6,IF(L59=5,5.5,IF(L59=6,5,IF(L59=7,4.5,IF(L59=8,4,0))))))))+IF(L59&lt;=8,0,IF(L59&lt;=16,3,0))-IF(L59&lt;=8,0,IF(L59&lt;=16,(L59-9)*0.085,0)),0)+IF(F59="NEAK",IF(L59=1,11.48,IF(L59=2,8.79,IF(L59=3,6.97,IF(L59=4,4.05,IF(L59=5,3.71,IF(L59=6,3.38,IF(L59=7,3.04,IF(L59=8,2.7,0))))))))+IF(L59&lt;=8,0,IF(L59&lt;=16,2,IF(L59&lt;=24,1.3,0)))-IF(L59&lt;=8,0,IF(L59&lt;=16,(L59-9)*0.0574,IF(L59&lt;=24,(L59-17)*0.0574,0))),0))*IF(L59&lt;0,1,IF(OR(F59="PČ",F59="PŽ",F59="PT"),IF(J59&lt;32,J59/32,1),1))* IF(L59&lt;0,1,IF(OR(F59="EČ",F59="EŽ",F59="JOŽ",F59="JPČ",F59="NEAK"),IF(J59&lt;24,J59/24,1),1))*IF(L59&lt;0,1,IF(OR(F59="PČneol",F59="JEČ",F59="JEOF",F59="JnPČ",F59="JnEČ",F59="JčPČ",F59="JčEČ"),IF(J59&lt;16,J59/16,1),1))*IF(L59&lt;0,1,IF(F59="EČneol",IF(J59&lt;8,J59/8,1),1))</f>
        <v>0</v>
      </c>
      <c r="O59" s="9">
        <f t="shared" ref="O59:O65" si="23">IF(F59="OŽ",N59,IF(H59="Ne",IF(J59*0.3&lt;J59-L59,N59,0),IF(J59*0.1&lt;J59-L59,N59,0)))</f>
        <v>0</v>
      </c>
      <c r="P59" s="4">
        <f t="shared" ref="P59:P65" si="24">IF(O59=0,0,IF(F59="OŽ",IF(L59&gt;35,0,IF(J59&gt;35,(36-L59)*1.836,((36-L59)-(36-J59))*1.836)),0)+IF(F59="PČ",IF(L59&gt;31,0,IF(J59&gt;31,(32-L59)*1.347,((32-L59)-(32-J59))*1.347)),0)+ IF(F59="PČneol",IF(L59&gt;15,0,IF(J59&gt;15,(16-L59)*0.255,((16-L59)-(16-J59))*0.255)),0)+IF(F59="PŽ",IF(L59&gt;31,0,IF(J59&gt;31,(32-L59)*0.255,((32-L59)-(32-J59))*0.255)),0)+IF(F59="EČ",IF(L59&gt;23,0,IF(J59&gt;23,(24-L59)*0.612,((24-L59)-(24-J59))*0.612)),0)+IF(F59="EČneol",IF(L59&gt;7,0,IF(J59&gt;7,(8-L59)*0.204,((8-L59)-(8-J59))*0.204)),0)+IF(F59="EŽ",IF(L59&gt;23,0,IF(J59&gt;23,(24-L59)*0.204,((24-L59)-(24-J59))*0.204)),0)+IF(F59="PT",IF(L59&gt;31,0,IF(J59&gt;31,(32-L59)*0.204,((32-L59)-(32-J59))*0.204)),0)+IF(F59="JOŽ",IF(L59&gt;23,0,IF(J59&gt;23,(24-L59)*0.255,((24-L59)-(24-J59))*0.255)),0)+IF(F59="JPČ",IF(L59&gt;23,0,IF(J59&gt;23,(24-L59)*0.204,((24-L59)-(24-J59))*0.204)),0)+IF(F59="JEČ",IF(L59&gt;15,0,IF(J59&gt;15,(16-L59)*0.102,((16-L59)-(16-J59))*0.102)),0)+IF(F59="JEOF",IF(L59&gt;15,0,IF(J59&gt;15,(16-L59)*0.102,((16-L59)-(16-J59))*0.102)),0)+IF(F59="JnPČ",IF(L59&gt;15,0,IF(J59&gt;15,(16-L59)*0.153,((16-L59)-(16-J59))*0.153)),0)+IF(F59="JnEČ",IF(L59&gt;15,0,IF(J59&gt;15,(16-L59)*0.0765,((16-L59)-(16-J59))*0.0765)),0)+IF(F59="JčPČ",IF(L59&gt;15,0,IF(J59&gt;15,(16-L59)*0.06375,((16-L59)-(16-J59))*0.06375)),0)+IF(F59="JčEČ",IF(L59&gt;15,0,IF(J59&gt;15,(16-L59)*0.051,((16-L59)-(16-J59))*0.051)),0)+IF(F59="NEAK",IF(L59&gt;23,0,IF(J59&gt;23,(24-L59)*0.03444,((24-L59)-(24-J59))*0.03444)),0))</f>
        <v>0</v>
      </c>
      <c r="Q59" s="11">
        <f t="shared" ref="Q59:Q65" si="25">IF(ISERROR(P59*100/N59),0,(P59*100/N59))</f>
        <v>0</v>
      </c>
      <c r="R59" s="10">
        <f t="shared" ref="R59:R65" si="26">IF(Q59&lt;=30,O59+P59,O59+O59*0.3)*IF(G59=1,0.4,IF(G59=2,0.75,IF(G59="1 (kas 4 m. 1 k. nerengiamos)",0.52,1)))*IF(D59="olimpinė",1,IF(M59="Ne",0.5,1))*IF(OR(A$5="Lietuvos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federacija"),IF(OR(J59&lt;8,K59&lt;16),0,1),1)*E59*IF(I59&lt;=1,1,1/I59)*IF(OR(A$5="Lietuvos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9" s="8"/>
    </row>
    <row r="60" spans="1:19" s="7" customFormat="1">
      <c r="A60" s="62">
        <v>3</v>
      </c>
      <c r="B60" s="62" t="s">
        <v>74</v>
      </c>
      <c r="C60" s="12" t="s">
        <v>44</v>
      </c>
      <c r="D60" s="62" t="s">
        <v>30</v>
      </c>
      <c r="E60" s="62">
        <v>1</v>
      </c>
      <c r="F60" s="62" t="s">
        <v>42</v>
      </c>
      <c r="G60" s="62">
        <v>1</v>
      </c>
      <c r="H60" s="62" t="s">
        <v>52</v>
      </c>
      <c r="I60" s="62"/>
      <c r="J60" s="62">
        <v>28</v>
      </c>
      <c r="K60" s="62"/>
      <c r="L60" s="62">
        <v>22</v>
      </c>
      <c r="M60" s="62" t="s">
        <v>33</v>
      </c>
      <c r="N60" s="3">
        <f t="shared" si="22"/>
        <v>0</v>
      </c>
      <c r="O60" s="9">
        <f t="shared" si="23"/>
        <v>0</v>
      </c>
      <c r="P60" s="4">
        <f t="shared" si="24"/>
        <v>0</v>
      </c>
      <c r="Q60" s="11">
        <f t="shared" si="25"/>
        <v>0</v>
      </c>
      <c r="R60" s="10">
        <f t="shared" si="26"/>
        <v>0</v>
      </c>
      <c r="S60" s="8"/>
    </row>
    <row r="61" spans="1:19" s="7" customFormat="1">
      <c r="A61" s="62">
        <v>4</v>
      </c>
      <c r="B61" s="62" t="s">
        <v>75</v>
      </c>
      <c r="C61" s="12" t="s">
        <v>50</v>
      </c>
      <c r="D61" s="62" t="s">
        <v>30</v>
      </c>
      <c r="E61" s="62">
        <v>1</v>
      </c>
      <c r="F61" s="62" t="s">
        <v>42</v>
      </c>
      <c r="G61" s="62">
        <v>1</v>
      </c>
      <c r="H61" s="62" t="s">
        <v>52</v>
      </c>
      <c r="I61" s="62"/>
      <c r="J61" s="62">
        <v>37</v>
      </c>
      <c r="K61" s="62"/>
      <c r="L61" s="62">
        <v>24</v>
      </c>
      <c r="M61" s="62" t="s">
        <v>33</v>
      </c>
      <c r="N61" s="3">
        <f t="shared" si="22"/>
        <v>0</v>
      </c>
      <c r="O61" s="9">
        <f t="shared" si="23"/>
        <v>0</v>
      </c>
      <c r="P61" s="4">
        <f t="shared" si="24"/>
        <v>0</v>
      </c>
      <c r="Q61" s="11">
        <f t="shared" si="25"/>
        <v>0</v>
      </c>
      <c r="R61" s="10">
        <f t="shared" si="26"/>
        <v>0</v>
      </c>
      <c r="S61" s="8"/>
    </row>
    <row r="62" spans="1:19" s="7" customFormat="1">
      <c r="A62" s="62">
        <v>5</v>
      </c>
      <c r="B62" s="62" t="s">
        <v>76</v>
      </c>
      <c r="C62" s="12" t="s">
        <v>55</v>
      </c>
      <c r="D62" s="62" t="s">
        <v>30</v>
      </c>
      <c r="E62" s="62">
        <v>1</v>
      </c>
      <c r="F62" s="62" t="s">
        <v>42</v>
      </c>
      <c r="G62" s="62">
        <v>1</v>
      </c>
      <c r="H62" s="62" t="s">
        <v>52</v>
      </c>
      <c r="I62" s="62"/>
      <c r="J62" s="62">
        <v>32</v>
      </c>
      <c r="K62" s="62"/>
      <c r="L62" s="62">
        <v>24</v>
      </c>
      <c r="M62" s="62" t="s">
        <v>33</v>
      </c>
      <c r="N62" s="3">
        <f t="shared" si="22"/>
        <v>0</v>
      </c>
      <c r="O62" s="9">
        <f t="shared" si="23"/>
        <v>0</v>
      </c>
      <c r="P62" s="4">
        <f t="shared" si="24"/>
        <v>0</v>
      </c>
      <c r="Q62" s="11">
        <f t="shared" si="25"/>
        <v>0</v>
      </c>
      <c r="R62" s="10">
        <f t="shared" si="26"/>
        <v>0</v>
      </c>
      <c r="S62" s="8"/>
    </row>
    <row r="63" spans="1:19" s="7" customFormat="1">
      <c r="A63" s="62">
        <v>6</v>
      </c>
      <c r="B63" s="62" t="s">
        <v>77</v>
      </c>
      <c r="C63" s="12" t="s">
        <v>78</v>
      </c>
      <c r="D63" s="62" t="s">
        <v>30</v>
      </c>
      <c r="E63" s="62">
        <v>1</v>
      </c>
      <c r="F63" s="62" t="s">
        <v>42</v>
      </c>
      <c r="G63" s="62">
        <v>1</v>
      </c>
      <c r="H63" s="62" t="s">
        <v>52</v>
      </c>
      <c r="I63" s="62"/>
      <c r="J63" s="62">
        <v>32</v>
      </c>
      <c r="K63" s="62"/>
      <c r="L63" s="62">
        <v>12</v>
      </c>
      <c r="M63" s="62" t="s">
        <v>33</v>
      </c>
      <c r="N63" s="3">
        <f t="shared" si="22"/>
        <v>4.6174999999999997</v>
      </c>
      <c r="O63" s="9">
        <f t="shared" si="23"/>
        <v>4.6174999999999997</v>
      </c>
      <c r="P63" s="4">
        <f t="shared" si="24"/>
        <v>0.30599999999999999</v>
      </c>
      <c r="Q63" s="11">
        <f t="shared" si="25"/>
        <v>6.6269626421223604</v>
      </c>
      <c r="R63" s="10">
        <f t="shared" si="26"/>
        <v>1.9694</v>
      </c>
      <c r="S63" s="8"/>
    </row>
    <row r="64" spans="1:19" s="7" customFormat="1">
      <c r="A64" s="62">
        <v>7</v>
      </c>
      <c r="B64" s="62" t="s">
        <v>79</v>
      </c>
      <c r="C64" s="12" t="s">
        <v>58</v>
      </c>
      <c r="D64" s="62" t="s">
        <v>30</v>
      </c>
      <c r="E64" s="62">
        <v>1</v>
      </c>
      <c r="F64" s="62" t="s">
        <v>42</v>
      </c>
      <c r="G64" s="62">
        <v>1</v>
      </c>
      <c r="H64" s="62" t="s">
        <v>52</v>
      </c>
      <c r="I64" s="62"/>
      <c r="J64" s="62">
        <v>28</v>
      </c>
      <c r="K64" s="62"/>
      <c r="L64" s="62">
        <v>22</v>
      </c>
      <c r="M64" s="62" t="s">
        <v>33</v>
      </c>
      <c r="N64" s="3">
        <f t="shared" si="22"/>
        <v>0</v>
      </c>
      <c r="O64" s="9">
        <f t="shared" si="23"/>
        <v>0</v>
      </c>
      <c r="P64" s="4">
        <f t="shared" si="24"/>
        <v>0</v>
      </c>
      <c r="Q64" s="11">
        <f t="shared" si="25"/>
        <v>0</v>
      </c>
      <c r="R64" s="10">
        <f t="shared" si="26"/>
        <v>0</v>
      </c>
      <c r="S64" s="8"/>
    </row>
    <row r="65" spans="1:19" s="7" customFormat="1">
      <c r="A65" s="62">
        <v>8</v>
      </c>
      <c r="B65" s="62" t="s">
        <v>80</v>
      </c>
      <c r="C65" s="12" t="s">
        <v>58</v>
      </c>
      <c r="D65" s="62" t="s">
        <v>30</v>
      </c>
      <c r="E65" s="62">
        <v>1</v>
      </c>
      <c r="F65" s="62" t="s">
        <v>42</v>
      </c>
      <c r="G65" s="62">
        <v>1</v>
      </c>
      <c r="H65" s="62" t="s">
        <v>52</v>
      </c>
      <c r="I65" s="62"/>
      <c r="J65" s="62">
        <v>28</v>
      </c>
      <c r="K65" s="62"/>
      <c r="L65" s="62">
        <v>22</v>
      </c>
      <c r="M65" s="62" t="s">
        <v>33</v>
      </c>
      <c r="N65" s="3">
        <f t="shared" si="22"/>
        <v>0</v>
      </c>
      <c r="O65" s="9">
        <f t="shared" si="23"/>
        <v>0</v>
      </c>
      <c r="P65" s="4">
        <f t="shared" si="24"/>
        <v>0</v>
      </c>
      <c r="Q65" s="11">
        <f t="shared" si="25"/>
        <v>0</v>
      </c>
      <c r="R65" s="10">
        <f t="shared" si="26"/>
        <v>0</v>
      </c>
      <c r="S65" s="8"/>
    </row>
    <row r="66" spans="1:19">
      <c r="A66" s="62">
        <v>9</v>
      </c>
      <c r="B66" s="62" t="s">
        <v>81</v>
      </c>
      <c r="C66" s="12" t="s">
        <v>82</v>
      </c>
      <c r="D66" s="62" t="s">
        <v>30</v>
      </c>
      <c r="E66" s="62">
        <v>1</v>
      </c>
      <c r="F66" s="62" t="s">
        <v>42</v>
      </c>
      <c r="G66" s="62">
        <v>1</v>
      </c>
      <c r="H66" s="62" t="s">
        <v>52</v>
      </c>
      <c r="I66" s="62"/>
      <c r="J66" s="62">
        <v>18</v>
      </c>
      <c r="K66" s="62"/>
      <c r="L66" s="62">
        <v>12</v>
      </c>
      <c r="M66" s="62" t="s">
        <v>33</v>
      </c>
      <c r="N66" s="3">
        <f t="shared" si="17"/>
        <v>4.6174999999999997</v>
      </c>
      <c r="O66" s="9">
        <f t="shared" si="18"/>
        <v>4.6174999999999997</v>
      </c>
      <c r="P66" s="4">
        <f t="shared" ref="P66:P74" si="27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0.30599999999999999</v>
      </c>
      <c r="Q66" s="11">
        <f t="shared" ref="Q66:Q74" si="28">IF(ISERROR(P66*100/N66),0,(P66*100/N66))</f>
        <v>6.6269626421223604</v>
      </c>
      <c r="R66" s="10">
        <f t="shared" si="21"/>
        <v>1.9694</v>
      </c>
      <c r="S66" s="8"/>
    </row>
    <row r="67" spans="1:19" s="8" customFormat="1">
      <c r="A67" s="62">
        <v>10</v>
      </c>
      <c r="B67" s="62" t="s">
        <v>83</v>
      </c>
      <c r="C67" s="12" t="s">
        <v>84</v>
      </c>
      <c r="D67" s="62" t="s">
        <v>30</v>
      </c>
      <c r="E67" s="62">
        <v>1</v>
      </c>
      <c r="F67" s="62" t="s">
        <v>42</v>
      </c>
      <c r="G67" s="62">
        <v>1</v>
      </c>
      <c r="H67" s="62" t="s">
        <v>52</v>
      </c>
      <c r="I67" s="62"/>
      <c r="J67" s="62">
        <v>19</v>
      </c>
      <c r="K67" s="62"/>
      <c r="L67" s="62">
        <v>18</v>
      </c>
      <c r="M67" s="62" t="s">
        <v>33</v>
      </c>
      <c r="N67" s="3">
        <f t="shared" si="17"/>
        <v>0</v>
      </c>
      <c r="O67" s="9">
        <f t="shared" si="18"/>
        <v>0</v>
      </c>
      <c r="P67" s="4">
        <f t="shared" si="27"/>
        <v>0</v>
      </c>
      <c r="Q67" s="11">
        <f t="shared" si="28"/>
        <v>0</v>
      </c>
      <c r="R67" s="10">
        <f t="shared" si="21"/>
        <v>0</v>
      </c>
    </row>
    <row r="68" spans="1:19" s="8" customFormat="1">
      <c r="A68" s="62">
        <v>11</v>
      </c>
      <c r="B68" s="62" t="s">
        <v>85</v>
      </c>
      <c r="C68" s="12" t="s">
        <v>86</v>
      </c>
      <c r="D68" s="62" t="s">
        <v>30</v>
      </c>
      <c r="E68" s="62">
        <v>1</v>
      </c>
      <c r="F68" s="62" t="s">
        <v>42</v>
      </c>
      <c r="G68" s="62">
        <v>1</v>
      </c>
      <c r="H68" s="62" t="s">
        <v>52</v>
      </c>
      <c r="I68" s="62"/>
      <c r="J68" s="62">
        <v>27</v>
      </c>
      <c r="K68" s="62"/>
      <c r="L68" s="62">
        <v>22</v>
      </c>
      <c r="M68" s="62" t="s">
        <v>33</v>
      </c>
      <c r="N68" s="3">
        <f t="shared" si="17"/>
        <v>0</v>
      </c>
      <c r="O68" s="9">
        <f t="shared" si="18"/>
        <v>0</v>
      </c>
      <c r="P68" s="4">
        <f t="shared" si="27"/>
        <v>0</v>
      </c>
      <c r="Q68" s="11">
        <f t="shared" si="28"/>
        <v>0</v>
      </c>
      <c r="R68" s="10">
        <f t="shared" si="21"/>
        <v>0</v>
      </c>
    </row>
    <row r="69" spans="1:19" s="8" customFormat="1">
      <c r="A69" s="62">
        <v>12</v>
      </c>
      <c r="B69" s="62" t="s">
        <v>87</v>
      </c>
      <c r="C69" s="12" t="s">
        <v>64</v>
      </c>
      <c r="D69" s="62" t="s">
        <v>30</v>
      </c>
      <c r="E69" s="62">
        <v>1</v>
      </c>
      <c r="F69" s="62" t="s">
        <v>42</v>
      </c>
      <c r="G69" s="62">
        <v>1</v>
      </c>
      <c r="H69" s="62" t="s">
        <v>52</v>
      </c>
      <c r="I69" s="62"/>
      <c r="J69" s="62">
        <v>33</v>
      </c>
      <c r="K69" s="62"/>
      <c r="L69" s="62">
        <v>24</v>
      </c>
      <c r="M69" s="62" t="s">
        <v>33</v>
      </c>
      <c r="N69" s="3">
        <f t="shared" si="17"/>
        <v>0</v>
      </c>
      <c r="O69" s="9">
        <f t="shared" si="18"/>
        <v>0</v>
      </c>
      <c r="P69" s="4">
        <f t="shared" si="27"/>
        <v>0</v>
      </c>
      <c r="Q69" s="11">
        <f t="shared" si="28"/>
        <v>0</v>
      </c>
      <c r="R69" s="10">
        <f t="shared" si="21"/>
        <v>0</v>
      </c>
    </row>
    <row r="70" spans="1:19">
      <c r="A70" s="62">
        <v>13</v>
      </c>
      <c r="B70" s="62" t="s">
        <v>88</v>
      </c>
      <c r="C70" s="12" t="s">
        <v>64</v>
      </c>
      <c r="D70" s="62" t="s">
        <v>30</v>
      </c>
      <c r="E70" s="62">
        <v>1</v>
      </c>
      <c r="F70" s="62" t="s">
        <v>42</v>
      </c>
      <c r="G70" s="62">
        <v>1</v>
      </c>
      <c r="H70" s="62" t="s">
        <v>52</v>
      </c>
      <c r="I70" s="62"/>
      <c r="J70" s="62">
        <v>33</v>
      </c>
      <c r="K70" s="62"/>
      <c r="L70" s="62">
        <v>24</v>
      </c>
      <c r="M70" s="62" t="s">
        <v>33</v>
      </c>
      <c r="N70" s="3">
        <f t="shared" si="17"/>
        <v>0</v>
      </c>
      <c r="O70" s="9">
        <f t="shared" si="18"/>
        <v>0</v>
      </c>
      <c r="P70" s="4">
        <f t="shared" si="27"/>
        <v>0</v>
      </c>
      <c r="Q70" s="11">
        <f t="shared" si="28"/>
        <v>0</v>
      </c>
      <c r="R70" s="10">
        <f t="shared" si="21"/>
        <v>0</v>
      </c>
      <c r="S70" s="8"/>
    </row>
    <row r="71" spans="1:19">
      <c r="A71" s="62">
        <v>14</v>
      </c>
      <c r="B71" s="62" t="s">
        <v>89</v>
      </c>
      <c r="C71" s="12" t="s">
        <v>90</v>
      </c>
      <c r="D71" s="62" t="s">
        <v>30</v>
      </c>
      <c r="E71" s="62">
        <v>1</v>
      </c>
      <c r="F71" s="62" t="s">
        <v>42</v>
      </c>
      <c r="G71" s="62">
        <v>1</v>
      </c>
      <c r="H71" s="62" t="s">
        <v>52</v>
      </c>
      <c r="I71" s="62"/>
      <c r="J71" s="62">
        <v>35</v>
      </c>
      <c r="K71" s="62"/>
      <c r="L71" s="62">
        <v>12</v>
      </c>
      <c r="M71" s="62" t="s">
        <v>33</v>
      </c>
      <c r="N71" s="3">
        <f t="shared" si="17"/>
        <v>4.6174999999999997</v>
      </c>
      <c r="O71" s="9">
        <f t="shared" si="18"/>
        <v>4.6174999999999997</v>
      </c>
      <c r="P71" s="4">
        <f t="shared" si="27"/>
        <v>0.30599999999999999</v>
      </c>
      <c r="Q71" s="11">
        <f t="shared" si="28"/>
        <v>6.6269626421223604</v>
      </c>
      <c r="R71" s="10">
        <f t="shared" si="21"/>
        <v>1.9694</v>
      </c>
      <c r="S71" s="8"/>
    </row>
    <row r="72" spans="1:19">
      <c r="A72" s="62">
        <v>15</v>
      </c>
      <c r="B72" s="62" t="s">
        <v>91</v>
      </c>
      <c r="C72" s="12" t="s">
        <v>90</v>
      </c>
      <c r="D72" s="62" t="s">
        <v>30</v>
      </c>
      <c r="E72" s="62">
        <v>1</v>
      </c>
      <c r="F72" s="62" t="s">
        <v>42</v>
      </c>
      <c r="G72" s="62">
        <v>1</v>
      </c>
      <c r="H72" s="62" t="s">
        <v>52</v>
      </c>
      <c r="I72" s="62"/>
      <c r="J72" s="62">
        <v>35</v>
      </c>
      <c r="K72" s="62"/>
      <c r="L72" s="62">
        <v>24</v>
      </c>
      <c r="M72" s="62" t="s">
        <v>33</v>
      </c>
      <c r="N72" s="3">
        <f t="shared" si="17"/>
        <v>0</v>
      </c>
      <c r="O72" s="9">
        <f t="shared" si="18"/>
        <v>0</v>
      </c>
      <c r="P72" s="4">
        <f t="shared" si="27"/>
        <v>0</v>
      </c>
      <c r="Q72" s="11">
        <f t="shared" si="28"/>
        <v>0</v>
      </c>
      <c r="R72" s="10">
        <f t="shared" si="21"/>
        <v>0</v>
      </c>
      <c r="S72" s="8"/>
    </row>
    <row r="73" spans="1:19">
      <c r="A73" s="62">
        <v>16</v>
      </c>
      <c r="B73" s="62" t="s">
        <v>92</v>
      </c>
      <c r="C73" s="12" t="s">
        <v>93</v>
      </c>
      <c r="D73" s="62" t="s">
        <v>30</v>
      </c>
      <c r="E73" s="62">
        <v>1</v>
      </c>
      <c r="F73" s="62" t="s">
        <v>42</v>
      </c>
      <c r="G73" s="62">
        <v>1</v>
      </c>
      <c r="H73" s="62" t="s">
        <v>52</v>
      </c>
      <c r="I73" s="62"/>
      <c r="J73" s="62">
        <v>19</v>
      </c>
      <c r="K73" s="62"/>
      <c r="L73" s="62">
        <v>7</v>
      </c>
      <c r="M73" s="62" t="s">
        <v>33</v>
      </c>
      <c r="N73" s="3">
        <f t="shared" si="17"/>
        <v>6.75</v>
      </c>
      <c r="O73" s="9">
        <f t="shared" si="18"/>
        <v>6.75</v>
      </c>
      <c r="P73" s="4">
        <f t="shared" si="27"/>
        <v>0.6885</v>
      </c>
      <c r="Q73" s="11">
        <f t="shared" si="28"/>
        <v>10.199999999999999</v>
      </c>
      <c r="R73" s="10">
        <f t="shared" si="21"/>
        <v>2.9754000000000005</v>
      </c>
      <c r="S73" s="8"/>
    </row>
    <row r="74" spans="1:19">
      <c r="A74" s="62">
        <v>17</v>
      </c>
      <c r="B74" s="62" t="s">
        <v>94</v>
      </c>
      <c r="C74" s="12" t="s">
        <v>50</v>
      </c>
      <c r="D74" s="62" t="s">
        <v>30</v>
      </c>
      <c r="E74" s="62">
        <v>1</v>
      </c>
      <c r="F74" s="62" t="s">
        <v>42</v>
      </c>
      <c r="G74" s="62">
        <v>1</v>
      </c>
      <c r="H74" s="62" t="s">
        <v>52</v>
      </c>
      <c r="I74" s="62"/>
      <c r="J74" s="62">
        <v>37</v>
      </c>
      <c r="K74" s="62"/>
      <c r="L74" s="62">
        <v>24</v>
      </c>
      <c r="M74" s="62" t="s">
        <v>33</v>
      </c>
      <c r="N74" s="3">
        <f t="shared" si="17"/>
        <v>0</v>
      </c>
      <c r="O74" s="9">
        <f t="shared" si="18"/>
        <v>0</v>
      </c>
      <c r="P74" s="4">
        <f t="shared" si="27"/>
        <v>0</v>
      </c>
      <c r="Q74" s="11">
        <f t="shared" si="28"/>
        <v>0</v>
      </c>
      <c r="R74" s="10">
        <f t="shared" si="21"/>
        <v>0</v>
      </c>
      <c r="S74" s="8"/>
    </row>
    <row r="75" spans="1:19">
      <c r="A75" s="78" t="s">
        <v>34</v>
      </c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79"/>
      <c r="Q75" s="80"/>
      <c r="R75" s="10">
        <f>SUM(R58:R74)</f>
        <v>8.8836000000000013</v>
      </c>
      <c r="S75" s="8"/>
    </row>
    <row r="76" spans="1:19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6"/>
      <c r="S76" s="8"/>
    </row>
    <row r="77" spans="1:19" ht="15.75">
      <c r="A77" s="24" t="s">
        <v>35</v>
      </c>
      <c r="B77" s="2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6"/>
      <c r="S77" s="8"/>
    </row>
    <row r="78" spans="1:19">
      <c r="A78" s="49" t="s">
        <v>46</v>
      </c>
      <c r="B78" s="49"/>
      <c r="C78" s="49"/>
      <c r="D78" s="49"/>
      <c r="E78" s="49"/>
      <c r="F78" s="49"/>
      <c r="G78" s="49"/>
      <c r="H78" s="49"/>
      <c r="I78" s="49"/>
      <c r="J78" s="15"/>
      <c r="K78" s="15"/>
      <c r="L78" s="15"/>
      <c r="M78" s="15"/>
      <c r="N78" s="15"/>
      <c r="O78" s="15"/>
      <c r="P78" s="15"/>
      <c r="Q78" s="15"/>
      <c r="R78" s="16"/>
      <c r="S78" s="8"/>
    </row>
    <row r="79" spans="1:19" s="8" customFormat="1">
      <c r="A79" s="49"/>
      <c r="B79" s="49"/>
      <c r="C79" s="49"/>
      <c r="D79" s="49"/>
      <c r="E79" s="49"/>
      <c r="F79" s="49"/>
      <c r="G79" s="49"/>
      <c r="H79" s="49"/>
      <c r="I79" s="49"/>
      <c r="J79" s="15"/>
      <c r="K79" s="15"/>
      <c r="L79" s="15"/>
      <c r="M79" s="15"/>
      <c r="N79" s="15"/>
      <c r="O79" s="15"/>
      <c r="P79" s="15"/>
      <c r="Q79" s="15"/>
      <c r="R79" s="16"/>
    </row>
    <row r="80" spans="1:19">
      <c r="A80" s="68" t="s">
        <v>95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58"/>
      <c r="R80" s="8"/>
      <c r="S80" s="8"/>
    </row>
    <row r="81" spans="1:19" ht="18">
      <c r="A81" s="70" t="s">
        <v>27</v>
      </c>
      <c r="B81" s="71"/>
      <c r="C81" s="71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8"/>
      <c r="R81" s="8"/>
      <c r="S81" s="8"/>
    </row>
    <row r="82" spans="1:19" ht="21.75" customHeight="1">
      <c r="A82" s="62">
        <v>1</v>
      </c>
      <c r="B82" s="62" t="s">
        <v>96</v>
      </c>
      <c r="C82" s="57" t="s">
        <v>97</v>
      </c>
      <c r="D82" s="62" t="s">
        <v>30</v>
      </c>
      <c r="E82" s="62">
        <v>1</v>
      </c>
      <c r="F82" s="62" t="s">
        <v>98</v>
      </c>
      <c r="G82" s="62" t="s">
        <v>99</v>
      </c>
      <c r="H82" s="62" t="s">
        <v>52</v>
      </c>
      <c r="I82" s="62"/>
      <c r="J82" s="62">
        <v>72</v>
      </c>
      <c r="K82" s="62"/>
      <c r="L82" s="62" t="s">
        <v>100</v>
      </c>
      <c r="M82" s="62" t="s">
        <v>33</v>
      </c>
      <c r="N82" s="3">
        <f t="shared" ref="N82" si="29">(IF(F82="OŽ",IF(L82=1,550.8,IF(L82=2,426.38,IF(L82=3,342.14,IF(L82=4,181.44,IF(L82=5,168.48,IF(L82=6,155.52,IF(L82=7,148.5,IF(L82=8,144,0))))))))+IF(L82&lt;=8,0,IF(L82&lt;=16,137.7,IF(L82&lt;=24,108,IF(L82&lt;=32,80.1,IF(L82&lt;=36,52.2,0)))))-IF(L82&lt;=8,0,IF(L82&lt;=16,(L82-9)*2.754,IF(L82&lt;=24,(L82-17)* 2.754,IF(L82&lt;=32,(L82-25)* 2.754,IF(L82&lt;=36,(L82-33)*2.754,0))))),0)+IF(F82="PČ",IF(L82=1,449,IF(L82=2,314.6,IF(L82=3,238,IF(L82=4,172,IF(L82=5,159,IF(L82=6,145,IF(L82=7,132,IF(L82=8,119,0))))))))+IF(L82&lt;=8,0,IF(L82&lt;=16,88,IF(L82&lt;=24,55,IF(L82&lt;=32,22,0))))-IF(L82&lt;=8,0,IF(L82&lt;=16,(L82-9)*2.245,IF(L82&lt;=24,(L82-17)*2.245,IF(L82&lt;=32,(L82-25)*2.245,0)))),0)+IF(F82="PČneol",IF(L82=1,85,IF(L82=2,64.61,IF(L82=3,50.76,IF(L82=4,16.25,IF(L82=5,15,IF(L82=6,13.75,IF(L82=7,12.5,IF(L82=8,11.25,0))))))))+IF(L82&lt;=8,0,IF(L82&lt;=16,9,0))-IF(L82&lt;=8,0,IF(L82&lt;=16,(L82-9)*0.425,0)),0)+IF(F82="PŽ",IF(L82=1,85,IF(L82=2,59.5,IF(L82=3,45,IF(L82=4,32.5,IF(L82=5,30,IF(L82=6,27.5,IF(L82=7,25,IF(L82=8,22.5,0))))))))+IF(L82&lt;=8,0,IF(L82&lt;=16,19,IF(L82&lt;=24,13,IF(L82&lt;=32,8,0))))-IF(L82&lt;=8,0,IF(L82&lt;=16,(L82-9)*0.425,IF(L82&lt;=24,(L82-17)*0.425,IF(L82&lt;=32,(L82-25)*0.425,0)))),0)+IF(F82="EČ",IF(L82=1,204,IF(L82=2,156.24,IF(L82=3,123.84,IF(L82=4,72,IF(L82=5,66,IF(L82=6,60,IF(L82=7,54,IF(L82=8,48,0))))))))+IF(L82&lt;=8,0,IF(L82&lt;=16,40,IF(L82&lt;=24,25,0)))-IF(L82&lt;=8,0,IF(L82&lt;=16,(L82-9)*1.02,IF(L82&lt;=24,(L82-17)*1.02,0))),0)+IF(F82="EČneol",IF(L82=1,68,IF(L82=2,51.69,IF(L82=3,40.61,IF(L82=4,13,IF(L82=5,12,IF(L82=6,11,IF(L82=7,10,IF(L82=8,9,0)))))))))+IF(F82="EŽ",IF(L82=1,68,IF(L82=2,47.6,IF(L82=3,36,IF(L82=4,18,IF(L82=5,16.5,IF(L82=6,15,IF(L82=7,13.5,IF(L82=8,12,0))))))))+IF(L82&lt;=8,0,IF(L82&lt;=16,10,IF(L82&lt;=24,6,0)))-IF(L82&lt;=8,0,IF(L82&lt;=16,(L82-9)*0.34,IF(L82&lt;=24,(L82-17)*0.34,0))),0)+IF(F82="PT",IF(L82=1,68,IF(L82=2,52.08,IF(L82=3,41.28,IF(L82=4,24,IF(L82=5,22,IF(L82=6,20,IF(L82=7,18,IF(L82=8,16,0))))))))+IF(L82&lt;=8,0,IF(L82&lt;=16,13,IF(L82&lt;=24,9,IF(L82&lt;=32,4,0))))-IF(L82&lt;=8,0,IF(L82&lt;=16,(L82-9)*0.34,IF(L82&lt;=24,(L82-17)*0.34,IF(L82&lt;=32,(L82-25)*0.34,0)))),0)+IF(F82="JOŽ",IF(L82=1,85,IF(L82=2,59.5,IF(L82=3,45,IF(L82=4,32.5,IF(L82=5,30,IF(L82=6,27.5,IF(L82=7,25,IF(L82=8,22.5,0))))))))+IF(L82&lt;=8,0,IF(L82&lt;=16,19,IF(L82&lt;=24,13,0)))-IF(L82&lt;=8,0,IF(L82&lt;=16,(L82-9)*0.425,IF(L82&lt;=24,(L82-17)*0.425,0))),0)+IF(F82="JPČ",IF(L82=1,68,IF(L82=2,47.6,IF(L82=3,36,IF(L82=4,26,IF(L82=5,24,IF(L82=6,22,IF(L82=7,20,IF(L82=8,18,0))))))))+IF(L82&lt;=8,0,IF(L82&lt;=16,13,IF(L82&lt;=24,9,0)))-IF(L82&lt;=8,0,IF(L82&lt;=16,(L82-9)*0.34,IF(L82&lt;=24,(L82-17)*0.34,0))),0)+IF(F82="JEČ",IF(L82=1,34,IF(L82=2,26.04,IF(L82=3,20.6,IF(L82=4,12,IF(L82=5,11,IF(L82=6,10,IF(L82=7,9,IF(L82=8,8,0))))))))+IF(L82&lt;=8,0,IF(L82&lt;=16,6,0))-IF(L82&lt;=8,0,IF(L82&lt;=16,(L82-9)*0.17,0)),0)+IF(F82="JEOF",IF(L82=1,34,IF(L82=2,26.04,IF(L82=3,20.6,IF(L82=4,12,IF(L82=5,11,IF(L82=6,10,IF(L82=7,9,IF(L82=8,8,0))))))))+IF(L82&lt;=8,0,IF(L82&lt;=16,6,0))-IF(L82&lt;=8,0,IF(L82&lt;=16,(L82-9)*0.17,0)),0)+IF(F82="JnPČ",IF(L82=1,51,IF(L82=2,35.7,IF(L82=3,27,IF(L82=4,19.5,IF(L82=5,18,IF(L82=6,16.5,IF(L82=7,15,IF(L82=8,13.5,0))))))))+IF(L82&lt;=8,0,IF(L82&lt;=16,10,0))-IF(L82&lt;=8,0,IF(L82&lt;=16,(L82-9)*0.255,0)),0)+IF(F82="JnEČ",IF(L82=1,25.5,IF(L82=2,19.53,IF(L82=3,15.48,IF(L82=4,9,IF(L82=5,8.25,IF(L82=6,7.5,IF(L82=7,6.75,IF(L82=8,6,0))))))))+IF(L82&lt;=8,0,IF(L82&lt;=16,5,0))-IF(L82&lt;=8,0,IF(L82&lt;=16,(L82-9)*0.1275,0)),0)+IF(F82="JčPČ",IF(L82=1,21.25,IF(L82=2,14.5,IF(L82=3,11.5,IF(L82=4,7,IF(L82=5,6.5,IF(L82=6,6,IF(L82=7,5.5,IF(L82=8,5,0))))))))+IF(L82&lt;=8,0,IF(L82&lt;=16,4,0))-IF(L82&lt;=8,0,IF(L82&lt;=16,(L82-9)*0.10625,0)),0)+IF(F82="JčEČ",IF(L82=1,17,IF(L82=2,13.02,IF(L82=3,10.32,IF(L82=4,6,IF(L82=5,5.5,IF(L82=6,5,IF(L82=7,4.5,IF(L82=8,4,0))))))))+IF(L82&lt;=8,0,IF(L82&lt;=16,3,0))-IF(L82&lt;=8,0,IF(L82&lt;=16,(L82-9)*0.085,0)),0)+IF(F82="NEAK",IF(L82=1,11.48,IF(L82=2,8.79,IF(L82=3,6.97,IF(L82=4,4.05,IF(L82=5,3.71,IF(L82=6,3.38,IF(L82=7,3.04,IF(L82=8,2.7,0))))))))+IF(L82&lt;=8,0,IF(L82&lt;=16,2,IF(L82&lt;=24,1.3,0)))-IF(L82&lt;=8,0,IF(L82&lt;=16,(L82-9)*0.0574,IF(L82&lt;=24,(L82-17)*0.0574,0))),0))*IF(L82&lt;0,1,IF(OR(F82="PČ",F82="PŽ",F82="PT"),IF(J82&lt;32,J82/32,1),1))* IF(L82&lt;0,1,IF(OR(F82="EČ",F82="EŽ",F82="JOŽ",F82="JPČ",F82="NEAK"),IF(J82&lt;24,J82/24,1),1))*IF(L82&lt;0,1,IF(OR(F82="PČneol",F82="JEČ",F82="JEOF",F82="JnPČ",F82="JnEČ",F82="JčPČ",F82="JčEČ"),IF(J82&lt;16,J82/16,1),1))*IF(L82&lt;0,1,IF(F82="EČneol",IF(J82&lt;8,J82/8,1),1))</f>
        <v>0</v>
      </c>
      <c r="O82" s="9"/>
      <c r="P82" s="4">
        <f t="shared" ref="P82" si="30">IF(O82=0,0,IF(F82="OŽ",IF(L82&gt;35,0,IF(J82&gt;35,(36-L82)*1.836,((36-L82)-(36-J82))*1.836)),0)+IF(F82="PČ",IF(L82&gt;31,0,IF(J82&gt;31,(32-L82)*1.347,((32-L82)-(32-J82))*1.347)),0)+ IF(F82="PČneol",IF(L82&gt;15,0,IF(J82&gt;15,(16-L82)*0.255,((16-L82)-(16-J82))*0.255)),0)+IF(F82="PŽ",IF(L82&gt;31,0,IF(J82&gt;31,(32-L82)*0.255,((32-L82)-(32-J82))*0.255)),0)+IF(F82="EČ",IF(L82&gt;23,0,IF(J82&gt;23,(24-L82)*0.612,((24-L82)-(24-J82))*0.612)),0)+IF(F82="EČneol",IF(L82&gt;7,0,IF(J82&gt;7,(8-L82)*0.204,((8-L82)-(8-J82))*0.204)),0)+IF(F82="EŽ",IF(L82&gt;23,0,IF(J82&gt;23,(24-L82)*0.204,((24-L82)-(24-J82))*0.204)),0)+IF(F82="PT",IF(L82&gt;31,0,IF(J82&gt;31,(32-L82)*0.204,((32-L82)-(32-J82))*0.204)),0)+IF(F82="JOŽ",IF(L82&gt;23,0,IF(J82&gt;23,(24-L82)*0.255,((24-L82)-(24-J82))*0.255)),0)+IF(F82="JPČ",IF(L82&gt;23,0,IF(J82&gt;23,(24-L82)*0.204,((24-L82)-(24-J82))*0.204)),0)+IF(F82="JEČ",IF(L82&gt;15,0,IF(J82&gt;15,(16-L82)*0.102,((16-L82)-(16-J82))*0.102)),0)+IF(F82="JEOF",IF(L82&gt;15,0,IF(J82&gt;15,(16-L82)*0.102,((16-L82)-(16-J82))*0.102)),0)+IF(F82="JnPČ",IF(L82&gt;15,0,IF(J82&gt;15,(16-L82)*0.153,((16-L82)-(16-J82))*0.153)),0)+IF(F82="JnEČ",IF(L82&gt;15,0,IF(J82&gt;15,(16-L82)*0.0765,((16-L82)-(16-J82))*0.0765)),0)+IF(F82="JčPČ",IF(L82&gt;15,0,IF(J82&gt;15,(16-L82)*0.06375,((16-L82)-(16-J82))*0.06375)),0)+IF(F82="JčEČ",IF(L82&gt;15,0,IF(J82&gt;15,(16-L82)*0.051,((16-L82)-(16-J82))*0.051)),0)+IF(F82="NEAK",IF(L82&gt;23,0,IF(J82&gt;23,(24-L82)*0.03444,((24-L82)-(24-J82))*0.03444)),0))</f>
        <v>0</v>
      </c>
      <c r="Q82" s="11">
        <f t="shared" ref="Q82" si="31">IF(ISERROR(P82*100/N82),0,(P82*100/N82))</f>
        <v>0</v>
      </c>
      <c r="R82" s="10">
        <f>IF(Q82&lt;=30,O82+P82,O82+O82*0.3)*IF(G82=1,0.4,IF(G82=2,0.75,IF(G82="1 (kas 4 m. 1 k. nerengiamos)",0.52,1)))*IF(D82="olimpinė",1,IF(M82="Ne",0.5,1))*IF(OR(A$5="Lietuvos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federacija"),IF(OR(J82&lt;8,K82&lt;16),0,1),1)*E82*IF(I82&lt;=1,1,1/I82)*IF(OR(A$5="Lietuvos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2" s="8"/>
    </row>
    <row r="83" spans="1:19" ht="60">
      <c r="A83" s="62">
        <v>2</v>
      </c>
      <c r="B83" s="62" t="s">
        <v>56</v>
      </c>
      <c r="C83" s="12" t="s">
        <v>55</v>
      </c>
      <c r="D83" s="62" t="s">
        <v>30</v>
      </c>
      <c r="E83" s="62">
        <v>1</v>
      </c>
      <c r="F83" s="62" t="s">
        <v>98</v>
      </c>
      <c r="G83" s="62" t="s">
        <v>99</v>
      </c>
      <c r="H83" s="62" t="s">
        <v>52</v>
      </c>
      <c r="I83" s="62"/>
      <c r="J83" s="62">
        <v>73</v>
      </c>
      <c r="K83" s="62"/>
      <c r="L83" s="62">
        <v>48</v>
      </c>
      <c r="M83" s="62" t="s">
        <v>33</v>
      </c>
      <c r="N83" s="3">
        <f t="shared" ref="N82:N86" si="32">(IF(F83="OŽ",IF(L83=1,550.8,IF(L83=2,426.38,IF(L83=3,342.14,IF(L83=4,181.44,IF(L83=5,168.48,IF(L83=6,155.52,IF(L83=7,148.5,IF(L83=8,144,0))))))))+IF(L83&lt;=8,0,IF(L83&lt;=16,137.7,IF(L83&lt;=24,108,IF(L83&lt;=32,80.1,IF(L83&lt;=36,52.2,0)))))-IF(L83&lt;=8,0,IF(L83&lt;=16,(L83-9)*2.754,IF(L83&lt;=24,(L83-17)* 2.754,IF(L83&lt;=32,(L83-25)* 2.754,IF(L83&lt;=36,(L83-33)*2.754,0))))),0)+IF(F83="PČ",IF(L83=1,449,IF(L83=2,314.6,IF(L83=3,238,IF(L83=4,172,IF(L83=5,159,IF(L83=6,145,IF(L83=7,132,IF(L83=8,119,0))))))))+IF(L83&lt;=8,0,IF(L83&lt;=16,88,IF(L83&lt;=24,55,IF(L83&lt;=32,22,0))))-IF(L83&lt;=8,0,IF(L83&lt;=16,(L83-9)*2.245,IF(L83&lt;=24,(L83-17)*2.245,IF(L83&lt;=32,(L83-25)*2.245,0)))),0)+IF(F83="PČneol",IF(L83=1,85,IF(L83=2,64.61,IF(L83=3,50.76,IF(L83=4,16.25,IF(L83=5,15,IF(L83=6,13.75,IF(L83=7,12.5,IF(L83=8,11.25,0))))))))+IF(L83&lt;=8,0,IF(L83&lt;=16,9,0))-IF(L83&lt;=8,0,IF(L83&lt;=16,(L83-9)*0.425,0)),0)+IF(F83="PŽ",IF(L83=1,85,IF(L83=2,59.5,IF(L83=3,45,IF(L83=4,32.5,IF(L83=5,30,IF(L83=6,27.5,IF(L83=7,25,IF(L83=8,22.5,0))))))))+IF(L83&lt;=8,0,IF(L83&lt;=16,19,IF(L83&lt;=24,13,IF(L83&lt;=32,8,0))))-IF(L83&lt;=8,0,IF(L83&lt;=16,(L83-9)*0.425,IF(L83&lt;=24,(L83-17)*0.425,IF(L83&lt;=32,(L83-25)*0.425,0)))),0)+IF(F83="EČ",IF(L83=1,204,IF(L83=2,156.24,IF(L83=3,123.84,IF(L83=4,72,IF(L83=5,66,IF(L83=6,60,IF(L83=7,54,IF(L83=8,48,0))))))))+IF(L83&lt;=8,0,IF(L83&lt;=16,40,IF(L83&lt;=24,25,0)))-IF(L83&lt;=8,0,IF(L83&lt;=16,(L83-9)*1.02,IF(L83&lt;=24,(L83-17)*1.02,0))),0)+IF(F83="EČneol",IF(L83=1,68,IF(L83=2,51.69,IF(L83=3,40.61,IF(L83=4,13,IF(L83=5,12,IF(L83=6,11,IF(L83=7,10,IF(L83=8,9,0)))))))))+IF(F83="EŽ",IF(L83=1,68,IF(L83=2,47.6,IF(L83=3,36,IF(L83=4,18,IF(L83=5,16.5,IF(L83=6,15,IF(L83=7,13.5,IF(L83=8,12,0))))))))+IF(L83&lt;=8,0,IF(L83&lt;=16,10,IF(L83&lt;=24,6,0)))-IF(L83&lt;=8,0,IF(L83&lt;=16,(L83-9)*0.34,IF(L83&lt;=24,(L83-17)*0.34,0))),0)+IF(F83="PT",IF(L83=1,68,IF(L83=2,52.08,IF(L83=3,41.28,IF(L83=4,24,IF(L83=5,22,IF(L83=6,20,IF(L83=7,18,IF(L83=8,16,0))))))))+IF(L83&lt;=8,0,IF(L83&lt;=16,13,IF(L83&lt;=24,9,IF(L83&lt;=32,4,0))))-IF(L83&lt;=8,0,IF(L83&lt;=16,(L83-9)*0.34,IF(L83&lt;=24,(L83-17)*0.34,IF(L83&lt;=32,(L83-25)*0.34,0)))),0)+IF(F83="JOŽ",IF(L83=1,85,IF(L83=2,59.5,IF(L83=3,45,IF(L83=4,32.5,IF(L83=5,30,IF(L83=6,27.5,IF(L83=7,25,IF(L83=8,22.5,0))))))))+IF(L83&lt;=8,0,IF(L83&lt;=16,19,IF(L83&lt;=24,13,0)))-IF(L83&lt;=8,0,IF(L83&lt;=16,(L83-9)*0.425,IF(L83&lt;=24,(L83-17)*0.425,0))),0)+IF(F83="JPČ",IF(L83=1,68,IF(L83=2,47.6,IF(L83=3,36,IF(L83=4,26,IF(L83=5,24,IF(L83=6,22,IF(L83=7,20,IF(L83=8,18,0))))))))+IF(L83&lt;=8,0,IF(L83&lt;=16,13,IF(L83&lt;=24,9,0)))-IF(L83&lt;=8,0,IF(L83&lt;=16,(L83-9)*0.34,IF(L83&lt;=24,(L83-17)*0.34,0))),0)+IF(F83="JEČ",IF(L83=1,34,IF(L83=2,26.04,IF(L83=3,20.6,IF(L83=4,12,IF(L83=5,11,IF(L83=6,10,IF(L83=7,9,IF(L83=8,8,0))))))))+IF(L83&lt;=8,0,IF(L83&lt;=16,6,0))-IF(L83&lt;=8,0,IF(L83&lt;=16,(L83-9)*0.17,0)),0)+IF(F83="JEOF",IF(L83=1,34,IF(L83=2,26.04,IF(L83=3,20.6,IF(L83=4,12,IF(L83=5,11,IF(L83=6,10,IF(L83=7,9,IF(L83=8,8,0))))))))+IF(L83&lt;=8,0,IF(L83&lt;=16,6,0))-IF(L83&lt;=8,0,IF(L83&lt;=16,(L83-9)*0.17,0)),0)+IF(F83="JnPČ",IF(L83=1,51,IF(L83=2,35.7,IF(L83=3,27,IF(L83=4,19.5,IF(L83=5,18,IF(L83=6,16.5,IF(L83=7,15,IF(L83=8,13.5,0))))))))+IF(L83&lt;=8,0,IF(L83&lt;=16,10,0))-IF(L83&lt;=8,0,IF(L83&lt;=16,(L83-9)*0.255,0)),0)+IF(F83="JnEČ",IF(L83=1,25.5,IF(L83=2,19.53,IF(L83=3,15.48,IF(L83=4,9,IF(L83=5,8.25,IF(L83=6,7.5,IF(L83=7,6.75,IF(L83=8,6,0))))))))+IF(L83&lt;=8,0,IF(L83&lt;=16,5,0))-IF(L83&lt;=8,0,IF(L83&lt;=16,(L83-9)*0.1275,0)),0)+IF(F83="JčPČ",IF(L83=1,21.25,IF(L83=2,14.5,IF(L83=3,11.5,IF(L83=4,7,IF(L83=5,6.5,IF(L83=6,6,IF(L83=7,5.5,IF(L83=8,5,0))))))))+IF(L83&lt;=8,0,IF(L83&lt;=16,4,0))-IF(L83&lt;=8,0,IF(L83&lt;=16,(L83-9)*0.10625,0)),0)+IF(F83="JčEČ",IF(L83=1,17,IF(L83=2,13.02,IF(L83=3,10.32,IF(L83=4,6,IF(L83=5,5.5,IF(L83=6,5,IF(L83=7,4.5,IF(L83=8,4,0))))))))+IF(L83&lt;=8,0,IF(L83&lt;=16,3,0))-IF(L83&lt;=8,0,IF(L83&lt;=16,(L83-9)*0.085,0)),0)+IF(F83="NEAK",IF(L83=1,11.48,IF(L83=2,8.79,IF(L83=3,6.97,IF(L83=4,4.05,IF(L83=5,3.71,IF(L83=6,3.38,IF(L83=7,3.04,IF(L83=8,2.7,0))))))))+IF(L83&lt;=8,0,IF(L83&lt;=16,2,IF(L83&lt;=24,1.3,0)))-IF(L83&lt;=8,0,IF(L83&lt;=16,(L83-9)*0.0574,IF(L83&lt;=24,(L83-17)*0.0574,0))),0))*IF(L83&lt;0,1,IF(OR(F83="PČ",F83="PŽ",F83="PT"),IF(J83&lt;32,J83/32,1),1))* IF(L83&lt;0,1,IF(OR(F83="EČ",F83="EŽ",F83="JOŽ",F83="JPČ",F83="NEAK"),IF(J83&lt;24,J83/24,1),1))*IF(L83&lt;0,1,IF(OR(F83="PČneol",F83="JEČ",F83="JEOF",F83="JnPČ",F83="JnEČ",F83="JčPČ",F83="JčEČ"),IF(J83&lt;16,J83/16,1),1))*IF(L83&lt;0,1,IF(F83="EČneol",IF(J83&lt;8,J83/8,1),1))</f>
        <v>0</v>
      </c>
      <c r="O83" s="9">
        <f t="shared" ref="O82:O86" si="33">IF(F83="OŽ",N83,IF(H83="Ne",IF(J83*0.3&lt;J83-L83,N83,0),IF(J83*0.1&lt;J83-L83,N83,0)))</f>
        <v>0</v>
      </c>
      <c r="P83" s="4">
        <f t="shared" ref="P83:P86" si="34">IF(O83=0,0,IF(F83="OŽ",IF(L83&gt;35,0,IF(J83&gt;35,(36-L83)*1.836,((36-L83)-(36-J83))*1.836)),0)+IF(F83="PČ",IF(L83&gt;31,0,IF(J83&gt;31,(32-L83)*1.347,((32-L83)-(32-J83))*1.347)),0)+ IF(F83="PČneol",IF(L83&gt;15,0,IF(J83&gt;15,(16-L83)*0.255,((16-L83)-(16-J83))*0.255)),0)+IF(F83="PŽ",IF(L83&gt;31,0,IF(J83&gt;31,(32-L83)*0.255,((32-L83)-(32-J83))*0.255)),0)+IF(F83="EČ",IF(L83&gt;23,0,IF(J83&gt;23,(24-L83)*0.612,((24-L83)-(24-J83))*0.612)),0)+IF(F83="EČneol",IF(L83&gt;7,0,IF(J83&gt;7,(8-L83)*0.204,((8-L83)-(8-J83))*0.204)),0)+IF(F83="EŽ",IF(L83&gt;23,0,IF(J83&gt;23,(24-L83)*0.204,((24-L83)-(24-J83))*0.204)),0)+IF(F83="PT",IF(L83&gt;31,0,IF(J83&gt;31,(32-L83)*0.204,((32-L83)-(32-J83))*0.204)),0)+IF(F83="JOŽ",IF(L83&gt;23,0,IF(J83&gt;23,(24-L83)*0.255,((24-L83)-(24-J83))*0.255)),0)+IF(F83="JPČ",IF(L83&gt;23,0,IF(J83&gt;23,(24-L83)*0.204,((24-L83)-(24-J83))*0.204)),0)+IF(F83="JEČ",IF(L83&gt;15,0,IF(J83&gt;15,(16-L83)*0.102,((16-L83)-(16-J83))*0.102)),0)+IF(F83="JEOF",IF(L83&gt;15,0,IF(J83&gt;15,(16-L83)*0.102,((16-L83)-(16-J83))*0.102)),0)+IF(F83="JnPČ",IF(L83&gt;15,0,IF(J83&gt;15,(16-L83)*0.153,((16-L83)-(16-J83))*0.153)),0)+IF(F83="JnEČ",IF(L83&gt;15,0,IF(J83&gt;15,(16-L83)*0.0765,((16-L83)-(16-J83))*0.0765)),0)+IF(F83="JčPČ",IF(L83&gt;15,0,IF(J83&gt;15,(16-L83)*0.06375,((16-L83)-(16-J83))*0.06375)),0)+IF(F83="JčEČ",IF(L83&gt;15,0,IF(J83&gt;15,(16-L83)*0.051,((16-L83)-(16-J83))*0.051)),0)+IF(F83="NEAK",IF(L83&gt;23,0,IF(J83&gt;23,(24-L83)*0.03444,((24-L83)-(24-J83))*0.03444)),0))</f>
        <v>0</v>
      </c>
      <c r="Q83" s="11">
        <f t="shared" ref="Q83:Q86" si="35">IF(ISERROR(P83*100/N83),0,(P83*100/N83))</f>
        <v>0</v>
      </c>
      <c r="R83" s="10">
        <f t="shared" ref="R82:R86" si="36">IF(Q83&lt;=30,O83+P83,O83+O83*0.3)*IF(G83=1,0.4,IF(G83=2,0.75,IF(G83="1 (kas 4 m. 1 k. nerengiamos)",0.52,1)))*IF(D83="olimpinė",1,IF(M83="Ne",0.5,1))*IF(OR(A$5="Lietuvos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federacija"),IF(OR(J83&lt;8,K83&lt;16),0,1),1)*E83*IF(I83&lt;=1,1,1/I83)*IF(OR(A$5="Lietuvos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83" s="7"/>
    </row>
    <row r="84" spans="1:19" ht="60">
      <c r="A84" s="62">
        <v>3</v>
      </c>
      <c r="B84" s="62" t="s">
        <v>101</v>
      </c>
      <c r="C84" s="12" t="s">
        <v>58</v>
      </c>
      <c r="D84" s="62" t="s">
        <v>30</v>
      </c>
      <c r="E84" s="62">
        <v>1</v>
      </c>
      <c r="F84" s="62" t="s">
        <v>98</v>
      </c>
      <c r="G84" s="62" t="s">
        <v>99</v>
      </c>
      <c r="H84" s="62" t="s">
        <v>52</v>
      </c>
      <c r="I84" s="62"/>
      <c r="J84" s="62">
        <v>55</v>
      </c>
      <c r="K84" s="62"/>
      <c r="L84" s="62">
        <v>33</v>
      </c>
      <c r="M84" s="62" t="s">
        <v>33</v>
      </c>
      <c r="N84" s="3">
        <f t="shared" si="32"/>
        <v>0</v>
      </c>
      <c r="O84" s="9">
        <f t="shared" si="33"/>
        <v>0</v>
      </c>
      <c r="P84" s="4">
        <f t="shared" si="34"/>
        <v>0</v>
      </c>
      <c r="Q84" s="11">
        <f t="shared" si="35"/>
        <v>0</v>
      </c>
      <c r="R84" s="10">
        <f t="shared" si="36"/>
        <v>0</v>
      </c>
      <c r="S84" s="8"/>
    </row>
    <row r="85" spans="1:19" ht="60">
      <c r="A85" s="62">
        <v>4</v>
      </c>
      <c r="B85" s="62" t="s">
        <v>28</v>
      </c>
      <c r="C85" s="12" t="s">
        <v>29</v>
      </c>
      <c r="D85" s="62" t="s">
        <v>30</v>
      </c>
      <c r="E85" s="62">
        <v>1</v>
      </c>
      <c r="F85" s="62" t="s">
        <v>98</v>
      </c>
      <c r="G85" s="62" t="s">
        <v>99</v>
      </c>
      <c r="H85" s="62" t="s">
        <v>52</v>
      </c>
      <c r="I85" s="62"/>
      <c r="J85" s="62">
        <v>31</v>
      </c>
      <c r="K85" s="62"/>
      <c r="L85" s="62">
        <v>12</v>
      </c>
      <c r="M85" s="62" t="s">
        <v>33</v>
      </c>
      <c r="N85" s="3">
        <f t="shared" si="32"/>
        <v>78.725468750000005</v>
      </c>
      <c r="O85" s="9">
        <f t="shared" si="33"/>
        <v>78.725468750000005</v>
      </c>
      <c r="P85" s="4">
        <f t="shared" si="34"/>
        <v>25.593</v>
      </c>
      <c r="Q85" s="11">
        <f t="shared" si="35"/>
        <v>32.509174484908989</v>
      </c>
      <c r="R85" s="10">
        <f t="shared" si="36"/>
        <v>53.21841687500001</v>
      </c>
      <c r="S85" s="8"/>
    </row>
    <row r="86" spans="1:19" ht="60">
      <c r="A86" s="62">
        <v>5</v>
      </c>
      <c r="B86" s="62" t="s">
        <v>68</v>
      </c>
      <c r="C86" s="12" t="s">
        <v>29</v>
      </c>
      <c r="D86" s="62" t="s">
        <v>30</v>
      </c>
      <c r="E86" s="62">
        <v>1</v>
      </c>
      <c r="F86" s="62" t="s">
        <v>98</v>
      </c>
      <c r="G86" s="62" t="s">
        <v>99</v>
      </c>
      <c r="H86" s="62" t="s">
        <v>52</v>
      </c>
      <c r="I86" s="62"/>
      <c r="J86" s="62">
        <v>31</v>
      </c>
      <c r="K86" s="62"/>
      <c r="L86" s="62">
        <v>24</v>
      </c>
      <c r="M86" s="62" t="s">
        <v>33</v>
      </c>
      <c r="N86" s="3">
        <f t="shared" si="32"/>
        <v>38.057343749999994</v>
      </c>
      <c r="O86" s="9">
        <f t="shared" si="33"/>
        <v>0</v>
      </c>
      <c r="P86" s="4">
        <f t="shared" si="34"/>
        <v>0</v>
      </c>
      <c r="Q86" s="11">
        <f t="shared" si="35"/>
        <v>0</v>
      </c>
      <c r="R86" s="10">
        <f t="shared" si="36"/>
        <v>0</v>
      </c>
      <c r="S86" s="8"/>
    </row>
    <row r="87" spans="1:19">
      <c r="A87" s="78" t="s">
        <v>34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80"/>
      <c r="R87" s="10">
        <f>SUM(R82:R86)</f>
        <v>53.21841687500001</v>
      </c>
      <c r="S87" s="8"/>
    </row>
    <row r="88" spans="1:19">
      <c r="A88" s="14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  <c r="S88" s="8"/>
    </row>
    <row r="89" spans="1:19" ht="15.75">
      <c r="A89" s="24" t="s">
        <v>35</v>
      </c>
      <c r="B89" s="56" t="s">
        <v>102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  <c r="S89" s="8"/>
    </row>
    <row r="90" spans="1:19">
      <c r="A90" s="49" t="s">
        <v>46</v>
      </c>
      <c r="B90" s="49"/>
      <c r="C90" s="49"/>
      <c r="D90" s="49"/>
      <c r="E90" s="49"/>
      <c r="F90" s="49"/>
      <c r="G90" s="49"/>
      <c r="H90" s="49"/>
      <c r="I90" s="49"/>
      <c r="J90" s="15"/>
      <c r="K90" s="15"/>
      <c r="L90" s="15"/>
      <c r="M90" s="15"/>
      <c r="N90" s="15"/>
      <c r="O90" s="15"/>
      <c r="P90" s="15"/>
      <c r="Q90" s="15"/>
      <c r="R90" s="16"/>
      <c r="S90" s="8"/>
    </row>
    <row r="91" spans="1:19">
      <c r="A91" s="68" t="s">
        <v>103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58"/>
      <c r="R91" s="8"/>
      <c r="S91" s="8"/>
    </row>
    <row r="92" spans="1:19" ht="18">
      <c r="A92" s="70" t="s">
        <v>27</v>
      </c>
      <c r="B92" s="71"/>
      <c r="C92" s="71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8"/>
      <c r="R92" s="8"/>
      <c r="S92" s="8"/>
    </row>
    <row r="93" spans="1:19">
      <c r="A93" s="68" t="s">
        <v>104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58"/>
      <c r="R93" s="8"/>
      <c r="S93" s="8"/>
    </row>
    <row r="94" spans="1:19" ht="21.75" customHeight="1">
      <c r="A94" s="62">
        <v>1</v>
      </c>
      <c r="B94" s="62" t="s">
        <v>66</v>
      </c>
      <c r="C94" s="57" t="s">
        <v>97</v>
      </c>
      <c r="D94" s="62" t="s">
        <v>30</v>
      </c>
      <c r="E94" s="62">
        <v>1</v>
      </c>
      <c r="F94" s="62" t="s">
        <v>105</v>
      </c>
      <c r="G94" s="62">
        <v>1</v>
      </c>
      <c r="H94" s="62" t="s">
        <v>52</v>
      </c>
      <c r="I94" s="62"/>
      <c r="J94" s="62">
        <v>23</v>
      </c>
      <c r="K94" s="62"/>
      <c r="L94" s="62">
        <v>20</v>
      </c>
      <c r="M94" s="62" t="s">
        <v>33</v>
      </c>
      <c r="N94" s="3">
        <f t="shared" ref="N94:N96" si="37">(IF(F94="OŽ",IF(L94=1,550.8,IF(L94=2,426.38,IF(L94=3,342.14,IF(L94=4,181.44,IF(L94=5,168.48,IF(L94=6,155.52,IF(L94=7,148.5,IF(L94=8,144,0))))))))+IF(L94&lt;=8,0,IF(L94&lt;=16,137.7,IF(L94&lt;=24,108,IF(L94&lt;=32,80.1,IF(L94&lt;=36,52.2,0)))))-IF(L94&lt;=8,0,IF(L94&lt;=16,(L94-9)*2.754,IF(L94&lt;=24,(L94-17)* 2.754,IF(L94&lt;=32,(L94-25)* 2.754,IF(L94&lt;=36,(L94-33)*2.754,0))))),0)+IF(F94="PČ",IF(L94=1,449,IF(L94=2,314.6,IF(L94=3,238,IF(L94=4,172,IF(L94=5,159,IF(L94=6,145,IF(L94=7,132,IF(L94=8,119,0))))))))+IF(L94&lt;=8,0,IF(L94&lt;=16,88,IF(L94&lt;=24,55,IF(L94&lt;=32,22,0))))-IF(L94&lt;=8,0,IF(L94&lt;=16,(L94-9)*2.245,IF(L94&lt;=24,(L94-17)*2.245,IF(L94&lt;=32,(L94-25)*2.245,0)))),0)+IF(F94="PČneol",IF(L94=1,85,IF(L94=2,64.61,IF(L94=3,50.76,IF(L94=4,16.25,IF(L94=5,15,IF(L94=6,13.75,IF(L94=7,12.5,IF(L94=8,11.25,0))))))))+IF(L94&lt;=8,0,IF(L94&lt;=16,9,0))-IF(L94&lt;=8,0,IF(L94&lt;=16,(L94-9)*0.425,0)),0)+IF(F94="PŽ",IF(L94=1,85,IF(L94=2,59.5,IF(L94=3,45,IF(L94=4,32.5,IF(L94=5,30,IF(L94=6,27.5,IF(L94=7,25,IF(L94=8,22.5,0))))))))+IF(L94&lt;=8,0,IF(L94&lt;=16,19,IF(L94&lt;=24,13,IF(L94&lt;=32,8,0))))-IF(L94&lt;=8,0,IF(L94&lt;=16,(L94-9)*0.425,IF(L94&lt;=24,(L94-17)*0.425,IF(L94&lt;=32,(L94-25)*0.425,0)))),0)+IF(F94="EČ",IF(L94=1,204,IF(L94=2,156.24,IF(L94=3,123.84,IF(L94=4,72,IF(L94=5,66,IF(L94=6,60,IF(L94=7,54,IF(L94=8,48,0))))))))+IF(L94&lt;=8,0,IF(L94&lt;=16,40,IF(L94&lt;=24,25,0)))-IF(L94&lt;=8,0,IF(L94&lt;=16,(L94-9)*1.02,IF(L94&lt;=24,(L94-17)*1.02,0))),0)+IF(F94="EČneol",IF(L94=1,68,IF(L94=2,51.69,IF(L94=3,40.61,IF(L94=4,13,IF(L94=5,12,IF(L94=6,11,IF(L94=7,10,IF(L94=8,9,0)))))))))+IF(F94="EŽ",IF(L94=1,68,IF(L94=2,47.6,IF(L94=3,36,IF(L94=4,18,IF(L94=5,16.5,IF(L94=6,15,IF(L94=7,13.5,IF(L94=8,12,0))))))))+IF(L94&lt;=8,0,IF(L94&lt;=16,10,IF(L94&lt;=24,6,0)))-IF(L94&lt;=8,0,IF(L94&lt;=16,(L94-9)*0.34,IF(L94&lt;=24,(L94-17)*0.34,0))),0)+IF(F94="PT",IF(L94=1,68,IF(L94=2,52.08,IF(L94=3,41.28,IF(L94=4,24,IF(L94=5,22,IF(L94=6,20,IF(L94=7,18,IF(L94=8,16,0))))))))+IF(L94&lt;=8,0,IF(L94&lt;=16,13,IF(L94&lt;=24,9,IF(L94&lt;=32,4,0))))-IF(L94&lt;=8,0,IF(L94&lt;=16,(L94-9)*0.34,IF(L94&lt;=24,(L94-17)*0.34,IF(L94&lt;=32,(L94-25)*0.34,0)))),0)+IF(F94="JOŽ",IF(L94=1,85,IF(L94=2,59.5,IF(L94=3,45,IF(L94=4,32.5,IF(L94=5,30,IF(L94=6,27.5,IF(L94=7,25,IF(L94=8,22.5,0))))))))+IF(L94&lt;=8,0,IF(L94&lt;=16,19,IF(L94&lt;=24,13,0)))-IF(L94&lt;=8,0,IF(L94&lt;=16,(L94-9)*0.425,IF(L94&lt;=24,(L94-17)*0.425,0))),0)+IF(F94="JPČ",IF(L94=1,68,IF(L94=2,47.6,IF(L94=3,36,IF(L94=4,26,IF(L94=5,24,IF(L94=6,22,IF(L94=7,20,IF(L94=8,18,0))))))))+IF(L94&lt;=8,0,IF(L94&lt;=16,13,IF(L94&lt;=24,9,0)))-IF(L94&lt;=8,0,IF(L94&lt;=16,(L94-9)*0.34,IF(L94&lt;=24,(L94-17)*0.34,0))),0)+IF(F94="JEČ",IF(L94=1,34,IF(L94=2,26.04,IF(L94=3,20.6,IF(L94=4,12,IF(L94=5,11,IF(L94=6,10,IF(L94=7,9,IF(L94=8,8,0))))))))+IF(L94&lt;=8,0,IF(L94&lt;=16,6,0))-IF(L94&lt;=8,0,IF(L94&lt;=16,(L94-9)*0.17,0)),0)+IF(F94="JEOF",IF(L94=1,34,IF(L94=2,26.04,IF(L94=3,20.6,IF(L94=4,12,IF(L94=5,11,IF(L94=6,10,IF(L94=7,9,IF(L94=8,8,0))))))))+IF(L94&lt;=8,0,IF(L94&lt;=16,6,0))-IF(L94&lt;=8,0,IF(L94&lt;=16,(L94-9)*0.17,0)),0)+IF(F94="JnPČ",IF(L94=1,51,IF(L94=2,35.7,IF(L94=3,27,IF(L94=4,19.5,IF(L94=5,18,IF(L94=6,16.5,IF(L94=7,15,IF(L94=8,13.5,0))))))))+IF(L94&lt;=8,0,IF(L94&lt;=16,10,0))-IF(L94&lt;=8,0,IF(L94&lt;=16,(L94-9)*0.255,0)),0)+IF(F94="JnEČ",IF(L94=1,25.5,IF(L94=2,19.53,IF(L94=3,15.48,IF(L94=4,9,IF(L94=5,8.25,IF(L94=6,7.5,IF(L94=7,6.75,IF(L94=8,6,0))))))))+IF(L94&lt;=8,0,IF(L94&lt;=16,5,0))-IF(L94&lt;=8,0,IF(L94&lt;=16,(L94-9)*0.1275,0)),0)+IF(F94="JčPČ",IF(L94=1,21.25,IF(L94=2,14.5,IF(L94=3,11.5,IF(L94=4,7,IF(L94=5,6.5,IF(L94=6,6,IF(L94=7,5.5,IF(L94=8,5,0))))))))+IF(L94&lt;=8,0,IF(L94&lt;=16,4,0))-IF(L94&lt;=8,0,IF(L94&lt;=16,(L94-9)*0.10625,0)),0)+IF(F94="JčEČ",IF(L94=1,17,IF(L94=2,13.02,IF(L94=3,10.32,IF(L94=4,6,IF(L94=5,5.5,IF(L94=6,5,IF(L94=7,4.5,IF(L94=8,4,0))))))))+IF(L94&lt;=8,0,IF(L94&lt;=16,3,0))-IF(L94&lt;=8,0,IF(L94&lt;=16,(L94-9)*0.085,0)),0)+IF(F94="NEAK",IF(L94=1,11.48,IF(L94=2,8.79,IF(L94=3,6.97,IF(L94=4,4.05,IF(L94=5,3.71,IF(L94=6,3.38,IF(L94=7,3.04,IF(L94=8,2.7,0))))))))+IF(L94&lt;=8,0,IF(L94&lt;=16,2,IF(L94&lt;=24,1.3,0)))-IF(L94&lt;=8,0,IF(L94&lt;=16,(L94-9)*0.0574,IF(L94&lt;=24,(L94-17)*0.0574,0))),0))*IF(L94&lt;0,1,IF(OR(F94="PČ",F94="PŽ",F94="PT"),IF(J94&lt;32,J94/32,1),1))* IF(L94&lt;0,1,IF(OR(F94="EČ",F94="EŽ",F94="JOŽ",F94="JPČ",F94="NEAK"),IF(J94&lt;24,J94/24,1),1))*IF(L94&lt;0,1,IF(OR(F94="PČneol",F94="JEČ",F94="JEOF",F94="JnPČ",F94="JnEČ",F94="JčPČ",F94="JčEČ"),IF(J94&lt;16,J94/16,1),1))*IF(L94&lt;0,1,IF(F94="EČneol",IF(J94&lt;8,J94/8,1),1))</f>
        <v>7.6475000000000009</v>
      </c>
      <c r="O94" s="9">
        <f t="shared" ref="O94:O96" si="38">IF(F94="OŽ",N94,IF(H94="Ne",IF(J94*0.3&lt;J94-L94,N94,0),IF(J94*0.1&lt;J94-L94,N94,0)))</f>
        <v>0</v>
      </c>
      <c r="P94" s="4">
        <f t="shared" ref="P94" si="39">IF(O94=0,0,IF(F94="OŽ",IF(L94&gt;35,0,IF(J94&gt;35,(36-L94)*1.836,((36-L94)-(36-J94))*1.836)),0)+IF(F94="PČ",IF(L94&gt;31,0,IF(J94&gt;31,(32-L94)*1.347,((32-L94)-(32-J94))*1.347)),0)+ IF(F94="PČneol",IF(L94&gt;15,0,IF(J94&gt;15,(16-L94)*0.255,((16-L94)-(16-J94))*0.255)),0)+IF(F94="PŽ",IF(L94&gt;31,0,IF(J94&gt;31,(32-L94)*0.255,((32-L94)-(32-J94))*0.255)),0)+IF(F94="EČ",IF(L94&gt;23,0,IF(J94&gt;23,(24-L94)*0.612,((24-L94)-(24-J94))*0.612)),0)+IF(F94="EČneol",IF(L94&gt;7,0,IF(J94&gt;7,(8-L94)*0.204,((8-L94)-(8-J94))*0.204)),0)+IF(F94="EŽ",IF(L94&gt;23,0,IF(J94&gt;23,(24-L94)*0.204,((24-L94)-(24-J94))*0.204)),0)+IF(F94="PT",IF(L94&gt;31,0,IF(J94&gt;31,(32-L94)*0.204,((32-L94)-(32-J94))*0.204)),0)+IF(F94="JOŽ",IF(L94&gt;23,0,IF(J94&gt;23,(24-L94)*0.255,((24-L94)-(24-J94))*0.255)),0)+IF(F94="JPČ",IF(L94&gt;23,0,IF(J94&gt;23,(24-L94)*0.204,((24-L94)-(24-J94))*0.204)),0)+IF(F94="JEČ",IF(L94&gt;15,0,IF(J94&gt;15,(16-L94)*0.102,((16-L94)-(16-J94))*0.102)),0)+IF(F94="JEOF",IF(L94&gt;15,0,IF(J94&gt;15,(16-L94)*0.102,((16-L94)-(16-J94))*0.102)),0)+IF(F94="JnPČ",IF(L94&gt;15,0,IF(J94&gt;15,(16-L94)*0.153,((16-L94)-(16-J94))*0.153)),0)+IF(F94="JnEČ",IF(L94&gt;15,0,IF(J94&gt;15,(16-L94)*0.0765,((16-L94)-(16-J94))*0.0765)),0)+IF(F94="JčPČ",IF(L94&gt;15,0,IF(J94&gt;15,(16-L94)*0.06375,((16-L94)-(16-J94))*0.06375)),0)+IF(F94="JčEČ",IF(L94&gt;15,0,IF(J94&gt;15,(16-L94)*0.051,((16-L94)-(16-J94))*0.051)),0)+IF(F94="NEAK",IF(L94&gt;23,0,IF(J94&gt;23,(24-L94)*0.03444,((24-L94)-(24-J94))*0.03444)),0))</f>
        <v>0</v>
      </c>
      <c r="Q94" s="11">
        <f t="shared" ref="Q94" si="40">IF(ISERROR(P94*100/N94),0,(P94*100/N94))</f>
        <v>0</v>
      </c>
      <c r="R94" s="10">
        <f t="shared" ref="R94:R96" si="41">IF(Q94&lt;=30,O94+P94,O94+O94*0.3)*IF(G94=1,0.4,IF(G94=2,0.75,IF(G94="1 (kas 4 m. 1 k. nerengiamos)",0.52,1)))*IF(D94="olimpinė",1,IF(M94="Ne",0.5,1))*IF(OR(A$5="Lietuvos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federacija"),IF(OR(J94&lt;8,K94&lt;16),0,1),1)*E94*IF(I94&lt;=1,1,1/I94)*IF(OR(A$5="Lietuvos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4" s="8"/>
    </row>
    <row r="95" spans="1:19">
      <c r="A95" s="62">
        <v>2</v>
      </c>
      <c r="B95" s="62" t="s">
        <v>106</v>
      </c>
      <c r="C95" s="12" t="s">
        <v>62</v>
      </c>
      <c r="D95" s="62" t="s">
        <v>30</v>
      </c>
      <c r="E95" s="62">
        <v>1</v>
      </c>
      <c r="F95" s="62" t="s">
        <v>105</v>
      </c>
      <c r="G95" s="62">
        <v>1</v>
      </c>
      <c r="H95" s="62" t="s">
        <v>52</v>
      </c>
      <c r="I95" s="62"/>
      <c r="J95" s="62">
        <v>27</v>
      </c>
      <c r="K95" s="62"/>
      <c r="L95" s="62">
        <v>12</v>
      </c>
      <c r="M95" s="62" t="s">
        <v>33</v>
      </c>
      <c r="N95" s="3">
        <f t="shared" si="37"/>
        <v>11.98</v>
      </c>
      <c r="O95" s="9">
        <f t="shared" si="38"/>
        <v>11.98</v>
      </c>
      <c r="P95" s="4">
        <f t="shared" ref="P95:P96" si="42">IF(O95=0,0,IF(F95="OŽ",IF(L95&gt;35,0,IF(J95&gt;35,(36-L95)*1.836,((36-L95)-(36-J95))*1.836)),0)+IF(F95="PČ",IF(L95&gt;31,0,IF(J95&gt;31,(32-L95)*1.347,((32-L95)-(32-J95))*1.347)),0)+ IF(F95="PČneol",IF(L95&gt;15,0,IF(J95&gt;15,(16-L95)*0.255,((16-L95)-(16-J95))*0.255)),0)+IF(F95="PŽ",IF(L95&gt;31,0,IF(J95&gt;31,(32-L95)*0.255,((32-L95)-(32-J95))*0.255)),0)+IF(F95="EČ",IF(L95&gt;23,0,IF(J95&gt;23,(24-L95)*0.612,((24-L95)-(24-J95))*0.612)),0)+IF(F95="EČneol",IF(L95&gt;7,0,IF(J95&gt;7,(8-L95)*0.204,((8-L95)-(8-J95))*0.204)),0)+IF(F95="EŽ",IF(L95&gt;23,0,IF(J95&gt;23,(24-L95)*0.204,((24-L95)-(24-J95))*0.204)),0)+IF(F95="PT",IF(L95&gt;31,0,IF(J95&gt;31,(32-L95)*0.204,((32-L95)-(32-J95))*0.204)),0)+IF(F95="JOŽ",IF(L95&gt;23,0,IF(J95&gt;23,(24-L95)*0.255,((24-L95)-(24-J95))*0.255)),0)+IF(F95="JPČ",IF(L95&gt;23,0,IF(J95&gt;23,(24-L95)*0.204,((24-L95)-(24-J95))*0.204)),0)+IF(F95="JEČ",IF(L95&gt;15,0,IF(J95&gt;15,(16-L95)*0.102,((16-L95)-(16-J95))*0.102)),0)+IF(F95="JEOF",IF(L95&gt;15,0,IF(J95&gt;15,(16-L95)*0.102,((16-L95)-(16-J95))*0.102)),0)+IF(F95="JnPČ",IF(L95&gt;15,0,IF(J95&gt;15,(16-L95)*0.153,((16-L95)-(16-J95))*0.153)),0)+IF(F95="JnEČ",IF(L95&gt;15,0,IF(J95&gt;15,(16-L95)*0.0765,((16-L95)-(16-J95))*0.0765)),0)+IF(F95="JčPČ",IF(L95&gt;15,0,IF(J95&gt;15,(16-L95)*0.06375,((16-L95)-(16-J95))*0.06375)),0)+IF(F95="JčEČ",IF(L95&gt;15,0,IF(J95&gt;15,(16-L95)*0.051,((16-L95)-(16-J95))*0.051)),0)+IF(F95="NEAK",IF(L95&gt;23,0,IF(J95&gt;23,(24-L95)*0.03444,((24-L95)-(24-J95))*0.03444)),0))</f>
        <v>2.448</v>
      </c>
      <c r="Q95" s="11">
        <f t="shared" ref="Q95:Q96" si="43">IF(ISERROR(P95*100/N95),0,(P95*100/N95))</f>
        <v>20.434056761268778</v>
      </c>
      <c r="R95" s="10">
        <f t="shared" si="41"/>
        <v>5.7712000000000003</v>
      </c>
      <c r="S95" s="8"/>
    </row>
    <row r="96" spans="1:19">
      <c r="A96" s="62">
        <v>3</v>
      </c>
      <c r="B96" s="62" t="s">
        <v>107</v>
      </c>
      <c r="C96" s="12" t="s">
        <v>108</v>
      </c>
      <c r="D96" s="62" t="s">
        <v>30</v>
      </c>
      <c r="E96" s="62">
        <v>1</v>
      </c>
      <c r="F96" s="62" t="s">
        <v>105</v>
      </c>
      <c r="G96" s="62">
        <v>1</v>
      </c>
      <c r="H96" s="62" t="s">
        <v>52</v>
      </c>
      <c r="I96" s="62"/>
      <c r="J96" s="62">
        <v>38</v>
      </c>
      <c r="K96" s="62"/>
      <c r="L96" s="62">
        <v>24</v>
      </c>
      <c r="M96" s="62" t="s">
        <v>33</v>
      </c>
      <c r="N96" s="3">
        <f t="shared" si="37"/>
        <v>6.6199999999999992</v>
      </c>
      <c r="O96" s="9">
        <f t="shared" si="38"/>
        <v>6.6199999999999992</v>
      </c>
      <c r="P96" s="4">
        <f t="shared" si="42"/>
        <v>0</v>
      </c>
      <c r="Q96" s="11">
        <f t="shared" si="43"/>
        <v>0</v>
      </c>
      <c r="R96" s="10">
        <f t="shared" si="41"/>
        <v>2.6479999999999997</v>
      </c>
      <c r="S96" s="8"/>
    </row>
    <row r="97" spans="1:19" ht="15" customHeight="1">
      <c r="A97" s="65" t="s">
        <v>34</v>
      </c>
      <c r="B97" s="66"/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7"/>
      <c r="R97" s="10">
        <f>SUM(R94:R96)</f>
        <v>8.4192</v>
      </c>
      <c r="S97" s="8"/>
    </row>
    <row r="98" spans="1:19" ht="15.75">
      <c r="A98" s="24" t="s">
        <v>35</v>
      </c>
      <c r="B98" s="2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6"/>
      <c r="S98" s="8"/>
    </row>
    <row r="99" spans="1:19">
      <c r="A99" s="49" t="s">
        <v>46</v>
      </c>
      <c r="B99" s="49"/>
      <c r="C99" s="49"/>
      <c r="D99" s="49"/>
      <c r="E99" s="49"/>
      <c r="F99" s="49"/>
      <c r="G99" s="49"/>
      <c r="H99" s="49"/>
      <c r="I99" s="49"/>
      <c r="J99" s="15"/>
      <c r="K99" s="15"/>
      <c r="L99" s="15"/>
      <c r="M99" s="15"/>
      <c r="N99" s="15"/>
      <c r="O99" s="15"/>
      <c r="P99" s="15"/>
      <c r="Q99" s="15"/>
      <c r="R99" s="16"/>
      <c r="S99" s="8"/>
    </row>
    <row r="100" spans="1:19" s="8" customFormat="1">
      <c r="A100" s="49"/>
      <c r="B100" s="49"/>
      <c r="C100" s="49"/>
      <c r="D100" s="49"/>
      <c r="E100" s="49"/>
      <c r="F100" s="49"/>
      <c r="G100" s="49"/>
      <c r="H100" s="49"/>
      <c r="I100" s="49"/>
      <c r="J100" s="15"/>
      <c r="K100" s="15"/>
      <c r="L100" s="15"/>
      <c r="M100" s="15"/>
      <c r="N100" s="15"/>
      <c r="O100" s="15"/>
      <c r="P100" s="15"/>
      <c r="Q100" s="15"/>
      <c r="R100" s="16"/>
    </row>
    <row r="101" spans="1:19">
      <c r="A101" s="68" t="s">
        <v>109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58"/>
      <c r="R101" s="8"/>
      <c r="S101" s="8"/>
    </row>
    <row r="102" spans="1:19" ht="18">
      <c r="A102" s="70" t="s">
        <v>27</v>
      </c>
      <c r="B102" s="71"/>
      <c r="C102" s="71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8"/>
      <c r="R102" s="8"/>
      <c r="S102" s="8"/>
    </row>
    <row r="103" spans="1:19">
      <c r="A103" s="68" t="s">
        <v>110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58"/>
      <c r="R103" s="8"/>
      <c r="S103" s="8"/>
    </row>
    <row r="104" spans="1:19">
      <c r="A104" s="62">
        <v>1</v>
      </c>
      <c r="B104" s="62" t="s">
        <v>92</v>
      </c>
      <c r="C104" s="12" t="s">
        <v>93</v>
      </c>
      <c r="D104" s="62" t="s">
        <v>30</v>
      </c>
      <c r="E104" s="62">
        <v>1</v>
      </c>
      <c r="F104" s="62" t="s">
        <v>111</v>
      </c>
      <c r="G104" s="62">
        <v>1</v>
      </c>
      <c r="H104" s="62" t="s">
        <v>52</v>
      </c>
      <c r="I104" s="62"/>
      <c r="J104" s="62">
        <v>19</v>
      </c>
      <c r="K104" s="62"/>
      <c r="L104" s="62">
        <v>18</v>
      </c>
      <c r="M104" s="62" t="s">
        <v>33</v>
      </c>
      <c r="N104" s="3">
        <f t="shared" ref="N104" si="44">(IF(F104="OŽ",IF(L104=1,550.8,IF(L104=2,426.38,IF(L104=3,342.14,IF(L104=4,181.44,IF(L104=5,168.48,IF(L104=6,155.52,IF(L104=7,148.5,IF(L104=8,144,0))))))))+IF(L104&lt;=8,0,IF(L104&lt;=16,137.7,IF(L104&lt;=24,108,IF(L104&lt;=32,80.1,IF(L104&lt;=36,52.2,0)))))-IF(L104&lt;=8,0,IF(L104&lt;=16,(L104-9)*2.754,IF(L104&lt;=24,(L104-17)* 2.754,IF(L104&lt;=32,(L104-25)* 2.754,IF(L104&lt;=36,(L104-33)*2.754,0))))),0)+IF(F104="PČ",IF(L104=1,449,IF(L104=2,314.6,IF(L104=3,238,IF(L104=4,172,IF(L104=5,159,IF(L104=6,145,IF(L104=7,132,IF(L104=8,119,0))))))))+IF(L104&lt;=8,0,IF(L104&lt;=16,88,IF(L104&lt;=24,55,IF(L104&lt;=32,22,0))))-IF(L104&lt;=8,0,IF(L104&lt;=16,(L104-9)*2.245,IF(L104&lt;=24,(L104-17)*2.245,IF(L104&lt;=32,(L104-25)*2.245,0)))),0)+IF(F104="PČneol",IF(L104=1,85,IF(L104=2,64.61,IF(L104=3,50.76,IF(L104=4,16.25,IF(L104=5,15,IF(L104=6,13.75,IF(L104=7,12.5,IF(L104=8,11.25,0))))))))+IF(L104&lt;=8,0,IF(L104&lt;=16,9,0))-IF(L104&lt;=8,0,IF(L104&lt;=16,(L104-9)*0.425,0)),0)+IF(F104="PŽ",IF(L104=1,85,IF(L104=2,59.5,IF(L104=3,45,IF(L104=4,32.5,IF(L104=5,30,IF(L104=6,27.5,IF(L104=7,25,IF(L104=8,22.5,0))))))))+IF(L104&lt;=8,0,IF(L104&lt;=16,19,IF(L104&lt;=24,13,IF(L104&lt;=32,8,0))))-IF(L104&lt;=8,0,IF(L104&lt;=16,(L104-9)*0.425,IF(L104&lt;=24,(L104-17)*0.425,IF(L104&lt;=32,(L104-25)*0.425,0)))),0)+IF(F104="EČ",IF(L104=1,204,IF(L104=2,156.24,IF(L104=3,123.84,IF(L104=4,72,IF(L104=5,66,IF(L104=6,60,IF(L104=7,54,IF(L104=8,48,0))))))))+IF(L104&lt;=8,0,IF(L104&lt;=16,40,IF(L104&lt;=24,25,0)))-IF(L104&lt;=8,0,IF(L104&lt;=16,(L104-9)*1.02,IF(L104&lt;=24,(L104-17)*1.02,0))),0)+IF(F104="EČneol",IF(L104=1,68,IF(L104=2,51.69,IF(L104=3,40.61,IF(L104=4,13,IF(L104=5,12,IF(L104=6,11,IF(L104=7,10,IF(L104=8,9,0)))))))))+IF(F104="EŽ",IF(L104=1,68,IF(L104=2,47.6,IF(L104=3,36,IF(L104=4,18,IF(L104=5,16.5,IF(L104=6,15,IF(L104=7,13.5,IF(L104=8,12,0))))))))+IF(L104&lt;=8,0,IF(L104&lt;=16,10,IF(L104&lt;=24,6,0)))-IF(L104&lt;=8,0,IF(L104&lt;=16,(L104-9)*0.34,IF(L104&lt;=24,(L104-17)*0.34,0))),0)+IF(F104="PT",IF(L104=1,68,IF(L104=2,52.08,IF(L104=3,41.28,IF(L104=4,24,IF(L104=5,22,IF(L104=6,20,IF(L104=7,18,IF(L104=8,16,0))))))))+IF(L104&lt;=8,0,IF(L104&lt;=16,13,IF(L104&lt;=24,9,IF(L104&lt;=32,4,0))))-IF(L104&lt;=8,0,IF(L104&lt;=16,(L104-9)*0.34,IF(L104&lt;=24,(L104-17)*0.34,IF(L104&lt;=32,(L104-25)*0.34,0)))),0)+IF(F104="JOŽ",IF(L104=1,85,IF(L104=2,59.5,IF(L104=3,45,IF(L104=4,32.5,IF(L104=5,30,IF(L104=6,27.5,IF(L104=7,25,IF(L104=8,22.5,0))))))))+IF(L104&lt;=8,0,IF(L104&lt;=16,19,IF(L104&lt;=24,13,0)))-IF(L104&lt;=8,0,IF(L104&lt;=16,(L104-9)*0.425,IF(L104&lt;=24,(L104-17)*0.425,0))),0)+IF(F104="JPČ",IF(L104=1,68,IF(L104=2,47.6,IF(L104=3,36,IF(L104=4,26,IF(L104=5,24,IF(L104=6,22,IF(L104=7,20,IF(L104=8,18,0))))))))+IF(L104&lt;=8,0,IF(L104&lt;=16,13,IF(L104&lt;=24,9,0)))-IF(L104&lt;=8,0,IF(L104&lt;=16,(L104-9)*0.34,IF(L104&lt;=24,(L104-17)*0.34,0))),0)+IF(F104="JEČ",IF(L104=1,34,IF(L104=2,26.04,IF(L104=3,20.6,IF(L104=4,12,IF(L104=5,11,IF(L104=6,10,IF(L104=7,9,IF(L104=8,8,0))))))))+IF(L104&lt;=8,0,IF(L104&lt;=16,6,0))-IF(L104&lt;=8,0,IF(L104&lt;=16,(L104-9)*0.17,0)),0)+IF(F104="JEOF",IF(L104=1,34,IF(L104=2,26.04,IF(L104=3,20.6,IF(L104=4,12,IF(L104=5,11,IF(L104=6,10,IF(L104=7,9,IF(L104=8,8,0))))))))+IF(L104&lt;=8,0,IF(L104&lt;=16,6,0))-IF(L104&lt;=8,0,IF(L104&lt;=16,(L104-9)*0.17,0)),0)+IF(F104="JnPČ",IF(L104=1,51,IF(L104=2,35.7,IF(L104=3,27,IF(L104=4,19.5,IF(L104=5,18,IF(L104=6,16.5,IF(L104=7,15,IF(L104=8,13.5,0))))))))+IF(L104&lt;=8,0,IF(L104&lt;=16,10,0))-IF(L104&lt;=8,0,IF(L104&lt;=16,(L104-9)*0.255,0)),0)+IF(F104="JnEČ",IF(L104=1,25.5,IF(L104=2,19.53,IF(L104=3,15.48,IF(L104=4,9,IF(L104=5,8.25,IF(L104=6,7.5,IF(L104=7,6.75,IF(L104=8,6,0))))))))+IF(L104&lt;=8,0,IF(L104&lt;=16,5,0))-IF(L104&lt;=8,0,IF(L104&lt;=16,(L104-9)*0.1275,0)),0)+IF(F104="JčPČ",IF(L104=1,21.25,IF(L104=2,14.5,IF(L104=3,11.5,IF(L104=4,7,IF(L104=5,6.5,IF(L104=6,6,IF(L104=7,5.5,IF(L104=8,5,0))))))))+IF(L104&lt;=8,0,IF(L104&lt;=16,4,0))-IF(L104&lt;=8,0,IF(L104&lt;=16,(L104-9)*0.10625,0)),0)+IF(F104="JčEČ",IF(L104=1,17,IF(L104=2,13.02,IF(L104=3,10.32,IF(L104=4,6,IF(L104=5,5.5,IF(L104=6,5,IF(L104=7,4.5,IF(L104=8,4,0))))))))+IF(L104&lt;=8,0,IF(L104&lt;=16,3,0))-IF(L104&lt;=8,0,IF(L104&lt;=16,(L104-9)*0.085,0)),0)+IF(F104="NEAK",IF(L104=1,11.48,IF(L104=2,8.79,IF(L104=3,6.97,IF(L104=4,4.05,IF(L104=5,3.71,IF(L104=6,3.38,IF(L104=7,3.04,IF(L104=8,2.7,0))))))))+IF(L104&lt;=8,0,IF(L104&lt;=16,2,IF(L104&lt;=24,1.3,0)))-IF(L104&lt;=8,0,IF(L104&lt;=16,(L104-9)*0.0574,IF(L104&lt;=24,(L104-17)*0.0574,0))),0))*IF(L104&lt;0,1,IF(OR(F104="PČ",F104="PŽ",F104="PT"),IF(J104&lt;32,J104/32,1),1))* IF(L104&lt;0,1,IF(OR(F104="EČ",F104="EŽ",F104="JOŽ",F104="JPČ",F104="NEAK"),IF(J104&lt;24,J104/24,1),1))*IF(L104&lt;0,1,IF(OR(F104="PČneol",F104="JEČ",F104="JEOF",F104="JnPČ",F104="JnEČ",F104="JčPČ",F104="JčEČ"),IF(J104&lt;16,J104/16,1),1))*IF(L104&lt;0,1,IF(F104="EČneol",IF(J104&lt;8,J104/8,1),1))</f>
        <v>0</v>
      </c>
      <c r="O104" s="9">
        <f t="shared" ref="O104" si="45">IF(F104="OŽ",N104,IF(H104="Ne",IF(J104*0.3&lt;J104-L104,N104,0),IF(J104*0.1&lt;J104-L104,N104,0)))</f>
        <v>0</v>
      </c>
      <c r="P104" s="4">
        <f t="shared" ref="P104" si="46">IF(O104=0,0,IF(F104="OŽ",IF(L104&gt;35,0,IF(J104&gt;35,(36-L104)*1.836,((36-L104)-(36-J104))*1.836)),0)+IF(F104="PČ",IF(L104&gt;31,0,IF(J104&gt;31,(32-L104)*1.347,((32-L104)-(32-J104))*1.347)),0)+ IF(F104="PČneol",IF(L104&gt;15,0,IF(J104&gt;15,(16-L104)*0.255,((16-L104)-(16-J104))*0.255)),0)+IF(F104="PŽ",IF(L104&gt;31,0,IF(J104&gt;31,(32-L104)*0.255,((32-L104)-(32-J104))*0.255)),0)+IF(F104="EČ",IF(L104&gt;23,0,IF(J104&gt;23,(24-L104)*0.612,((24-L104)-(24-J104))*0.612)),0)+IF(F104="EČneol",IF(L104&gt;7,0,IF(J104&gt;7,(8-L104)*0.204,((8-L104)-(8-J104))*0.204)),0)+IF(F104="EŽ",IF(L104&gt;23,0,IF(J104&gt;23,(24-L104)*0.204,((24-L104)-(24-J104))*0.204)),0)+IF(F104="PT",IF(L104&gt;31,0,IF(J104&gt;31,(32-L104)*0.204,((32-L104)-(32-J104))*0.204)),0)+IF(F104="JOŽ",IF(L104&gt;23,0,IF(J104&gt;23,(24-L104)*0.255,((24-L104)-(24-J104))*0.255)),0)+IF(F104="JPČ",IF(L104&gt;23,0,IF(J104&gt;23,(24-L104)*0.204,((24-L104)-(24-J104))*0.204)),0)+IF(F104="JEČ",IF(L104&gt;15,0,IF(J104&gt;15,(16-L104)*0.102,((16-L104)-(16-J104))*0.102)),0)+IF(F104="JEOF",IF(L104&gt;15,0,IF(J104&gt;15,(16-L104)*0.102,((16-L104)-(16-J104))*0.102)),0)+IF(F104="JnPČ",IF(L104&gt;15,0,IF(J104&gt;15,(16-L104)*0.153,((16-L104)-(16-J104))*0.153)),0)+IF(F104="JnEČ",IF(L104&gt;15,0,IF(J104&gt;15,(16-L104)*0.0765,((16-L104)-(16-J104))*0.0765)),0)+IF(F104="JčPČ",IF(L104&gt;15,0,IF(J104&gt;15,(16-L104)*0.06375,((16-L104)-(16-J104))*0.06375)),0)+IF(F104="JčEČ",IF(L104&gt;15,0,IF(J104&gt;15,(16-L104)*0.051,((16-L104)-(16-J104))*0.051)),0)+IF(F104="NEAK",IF(L104&gt;23,0,IF(J104&gt;23,(24-L104)*0.03444,((24-L104)-(24-J104))*0.03444)),0))</f>
        <v>0</v>
      </c>
      <c r="Q104" s="11">
        <f t="shared" ref="Q104" si="47">IF(ISERROR(P104*100/N104),0,(P104*100/N104))</f>
        <v>0</v>
      </c>
      <c r="R104" s="10">
        <f t="shared" ref="R104" si="48">IF(Q104&lt;=30,O104+P104,O104+O104*0.3)*IF(G104=1,0.4,IF(G104=2,0.75,IF(G104="1 (kas 4 m. 1 k. nerengiamos)",0.52,1)))*IF(D104="olimpinė",1,IF(M104="Ne",0.5,1))*IF(OR(A$5="Lietuvos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federacija"),IF(OR(J104&lt;8,K104&lt;16),0,1),1)*E104*IF(I104&lt;=1,1,1/I104)*IF(OR(A$5="Lietuvos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04" s="8"/>
    </row>
    <row r="105" spans="1:19">
      <c r="A105" s="65" t="s">
        <v>34</v>
      </c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7"/>
      <c r="R105" s="10">
        <f>SUM(R104:R104)</f>
        <v>0</v>
      </c>
      <c r="S105" s="8"/>
    </row>
    <row r="106" spans="1:19" ht="15.75">
      <c r="A106" s="24" t="s">
        <v>35</v>
      </c>
      <c r="B106" s="2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6"/>
      <c r="S106" s="8"/>
    </row>
    <row r="107" spans="1:19">
      <c r="A107" s="49" t="s">
        <v>46</v>
      </c>
      <c r="B107" s="49"/>
      <c r="C107" s="49"/>
      <c r="D107" s="49"/>
      <c r="E107" s="49"/>
      <c r="F107" s="49"/>
      <c r="G107" s="49"/>
      <c r="H107" s="49"/>
      <c r="I107" s="49"/>
      <c r="J107" s="15"/>
      <c r="K107" s="15"/>
      <c r="L107" s="15"/>
      <c r="M107" s="15"/>
      <c r="N107" s="15"/>
      <c r="O107" s="15"/>
      <c r="P107" s="15"/>
      <c r="Q107" s="15"/>
      <c r="R107" s="16"/>
      <c r="S107" s="8"/>
    </row>
    <row r="108" spans="1:19" s="8" customFormat="1">
      <c r="A108" s="49"/>
      <c r="B108" s="49"/>
      <c r="C108" s="49"/>
      <c r="D108" s="49"/>
      <c r="E108" s="49"/>
      <c r="F108" s="49"/>
      <c r="G108" s="49"/>
      <c r="H108" s="49"/>
      <c r="I108" s="49"/>
      <c r="J108" s="15"/>
      <c r="K108" s="15"/>
      <c r="L108" s="15"/>
      <c r="M108" s="15"/>
      <c r="N108" s="15"/>
      <c r="O108" s="15"/>
      <c r="P108" s="15"/>
      <c r="Q108" s="15"/>
      <c r="R108" s="16"/>
    </row>
    <row r="109" spans="1:19">
      <c r="A109" s="68" t="s">
        <v>112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58"/>
      <c r="R109" s="8"/>
      <c r="S109" s="8"/>
    </row>
    <row r="110" spans="1:19" ht="18">
      <c r="A110" s="70" t="s">
        <v>27</v>
      </c>
      <c r="B110" s="71"/>
      <c r="C110" s="71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8"/>
      <c r="R110" s="8"/>
      <c r="S110" s="8"/>
    </row>
    <row r="111" spans="1:19">
      <c r="A111" s="68" t="s">
        <v>113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58"/>
      <c r="R111" s="8"/>
      <c r="S111" s="8"/>
    </row>
    <row r="112" spans="1:19">
      <c r="A112" s="62">
        <v>1</v>
      </c>
      <c r="B112" s="62" t="s">
        <v>56</v>
      </c>
      <c r="C112" s="12" t="s">
        <v>55</v>
      </c>
      <c r="D112" s="62" t="s">
        <v>30</v>
      </c>
      <c r="E112" s="62">
        <v>1</v>
      </c>
      <c r="F112" s="62" t="s">
        <v>114</v>
      </c>
      <c r="G112" s="62">
        <v>1</v>
      </c>
      <c r="H112" s="62" t="s">
        <v>52</v>
      </c>
      <c r="I112" s="62"/>
      <c r="J112" s="62">
        <v>29</v>
      </c>
      <c r="K112" s="62"/>
      <c r="L112" s="62">
        <v>12</v>
      </c>
      <c r="M112" s="62" t="s">
        <v>33</v>
      </c>
      <c r="N112" s="3">
        <f>(IF(F112="OŽ",IF(L112=1,550.8,IF(L112=2,426.38,IF(L112=3,342.14,IF(L112=4,181.44,IF(L112=5,168.48,IF(L112=6,155.52,IF(L112=7,148.5,IF(L112=8,144,0))))))))+IF(L112&lt;=8,0,IF(L112&lt;=16,137.7,IF(L112&lt;=24,108,IF(L112&lt;=32,80.1,IF(L112&lt;=36,52.2,0)))))-IF(L112&lt;=8,0,IF(L112&lt;=16,(L112-9)*2.754,IF(L112&lt;=24,(L112-17)* 2.754,IF(L112&lt;=32,(L112-25)* 2.754,IF(L112&lt;=36,(L112-33)*2.754,0))))),0)+IF(F112="PČ",IF(L112=1,449,IF(L112=2,314.6,IF(L112=3,238,IF(L112=4,172,IF(L112=5,159,IF(L112=6,145,IF(L112=7,132,IF(L112=8,119,0))))))))+IF(L112&lt;=8,0,IF(L112&lt;=16,88,IF(L112&lt;=24,55,IF(L112&lt;=32,22,0))))-IF(L112&lt;=8,0,IF(L112&lt;=16,(L112-9)*2.245,IF(L112&lt;=24,(L112-17)*2.245,IF(L112&lt;=32,(L112-25)*2.245,0)))),0)+IF(F112="PČneol",IF(L112=1,85,IF(L112=2,64.61,IF(L112=3,50.76,IF(L112=4,16.25,IF(L112=5,15,IF(L112=6,13.75,IF(L112=7,12.5,IF(L112=8,11.25,0))))))))+IF(L112&lt;=8,0,IF(L112&lt;=16,9,0))-IF(L112&lt;=8,0,IF(L112&lt;=16,(L112-9)*0.425,0)),0)+IF(F112="PŽ",IF(L112=1,85,IF(L112=2,59.5,IF(L112=3,45,IF(L112=4,32.5,IF(L112=5,30,IF(L112=6,27.5,IF(L112=7,25,IF(L112=8,22.5,0))))))))+IF(L112&lt;=8,0,IF(L112&lt;=16,19,IF(L112&lt;=24,13,IF(L112&lt;=32,8,0))))-IF(L112&lt;=8,0,IF(L112&lt;=16,(L112-9)*0.425,IF(L112&lt;=24,(L112-17)*0.425,IF(L112&lt;=32,(L112-25)*0.425,0)))),0)+IF(F112="EČ",IF(L112=1,204,IF(L112=2,156.24,IF(L112=3,123.84,IF(L112=4,72,IF(L112=5,66,IF(L112=6,60,IF(L112=7,54,IF(L112=8,48,0))))))))+IF(L112&lt;=8,0,IF(L112&lt;=16,40,IF(L112&lt;=24,25,0)))-IF(L112&lt;=8,0,IF(L112&lt;=16,(L112-9)*1.02,IF(L112&lt;=24,(L112-17)*1.02,0))),0)+IF(F112="EČneol",IF(L112=1,68,IF(L112=2,51.69,IF(L112=3,40.61,IF(L112=4,13,IF(L112=5,12,IF(L112=6,11,IF(L112=7,10,IF(L112=8,9,0)))))))))+IF(F112="EŽ",IF(L112=1,68,IF(L112=2,47.6,IF(L112=3,36,IF(L112=4,18,IF(L112=5,16.5,IF(L112=6,15,IF(L112=7,13.5,IF(L112=8,12,0))))))))+IF(L112&lt;=8,0,IF(L112&lt;=16,10,IF(L112&lt;=24,6,0)))-IF(L112&lt;=8,0,IF(L112&lt;=16,(L112-9)*0.34,IF(L112&lt;=24,(L112-17)*0.34,0))),0)+IF(F112="PT",IF(L112=1,68,IF(L112=2,52.08,IF(L112=3,41.28,IF(L112=4,24,IF(L112=5,22,IF(L112=6,20,IF(L112=7,18,IF(L112=8,16,0))))))))+IF(L112&lt;=8,0,IF(L112&lt;=16,13,IF(L112&lt;=24,9,IF(L112&lt;=32,4,0))))-IF(L112&lt;=8,0,IF(L112&lt;=16,(L112-9)*0.34,IF(L112&lt;=24,(L112-17)*0.34,IF(L112&lt;=32,(L112-25)*0.34,0)))),0)+IF(F112="JOŽ",IF(L112=1,85,IF(L112=2,59.5,IF(L112=3,45,IF(L112=4,32.5,IF(L112=5,30,IF(L112=6,27.5,IF(L112=7,25,IF(L112=8,22.5,0))))))))+IF(L112&lt;=8,0,IF(L112&lt;=16,19,IF(L112&lt;=24,13,0)))-IF(L112&lt;=8,0,IF(L112&lt;=16,(L112-9)*0.425,IF(L112&lt;=24,(L112-17)*0.425,0))),0)+IF(F112="JPČ",IF(L112=1,68,IF(L112=2,47.6,IF(L112=3,36,IF(L112=4,26,IF(L112=5,24,IF(L112=6,22,IF(L112=7,20,IF(L112=8,18,0))))))))+IF(L112&lt;=8,0,IF(L112&lt;=16,13,IF(L112&lt;=24,9,0)))-IF(L112&lt;=8,0,IF(L112&lt;=16,(L112-9)*0.34,IF(L112&lt;=24,(L112-17)*0.34,0))),0)+IF(F112="JEČ",IF(L112=1,34,IF(L112=2,26.04,IF(L112=3,20.6,IF(L112=4,12,IF(L112=5,11,IF(L112=6,10,IF(L112=7,9,IF(L112=8,8,0))))))))+IF(L112&lt;=8,0,IF(L112&lt;=16,6,0))-IF(L112&lt;=8,0,IF(L112&lt;=16,(L112-9)*0.17,0)),0)+IF(F112="JEOF",IF(L112=1,34,IF(L112=2,26.04,IF(L112=3,20.6,IF(L112=4,12,IF(L112=5,11,IF(L112=6,10,IF(L112=7,9,IF(L112=8,8,0))))))))+IF(L112&lt;=8,0,IF(L112&lt;=16,6,0))-IF(L112&lt;=8,0,IF(L112&lt;=16,(L112-9)*0.17,0)),0)+IF(F112="JnPČ",IF(L112=1,51,IF(L112=2,35.7,IF(L112=3,27,IF(L112=4,19.5,IF(L112=5,18,IF(L112=6,16.5,IF(L112=7,15,IF(L112=8,13.5,0))))))))+IF(L112&lt;=8,0,IF(L112&lt;=16,10,0))-IF(L112&lt;=8,0,IF(L112&lt;=16,(L112-9)*0.255,0)),0)+IF(F112="JnEČ",IF(L112=1,25.5,IF(L112=2,19.53,IF(L112=3,15.48,IF(L112=4,9,IF(L112=5,8.25,IF(L112=6,7.5,IF(L112=7,6.75,IF(L112=8,6,0))))))))+IF(L112&lt;=8,0,IF(L112&lt;=16,5,0))-IF(L112&lt;=8,0,IF(L112&lt;=16,(L112-9)*0.1275,0)),0)+IF(F112="JčPČ",IF(L112=1,21.25,IF(L112=2,14.5,IF(L112=3,11.5,IF(L112=4,7,IF(L112=5,6.5,IF(L112=6,6,IF(L112=7,5.5,IF(L112=8,5,0))))))))+IF(L112&lt;=8,0,IF(L112&lt;=16,4,0))-IF(L112&lt;=8,0,IF(L112&lt;=16,(L112-9)*0.10625,0)),0)+IF(F112="JčEČ",IF(L112=1,17,IF(L112=2,13.02,IF(L112=3,10.32,IF(L112=4,6,IF(L112=5,5.5,IF(L112=6,5,IF(L112=7,4.5,IF(L112=8,4,0))))))))+IF(L112&lt;=8,0,IF(L112&lt;=16,3,0))-IF(L112&lt;=8,0,IF(L112&lt;=16,(L112-9)*0.085,0)),0)+IF(F112="NEAK",IF(L112=1,11.48,IF(L112=2,8.79,IF(L112=3,6.97,IF(L112=4,4.05,IF(L112=5,3.71,IF(L112=6,3.38,IF(L112=7,3.04,IF(L112=8,2.7,0))))))))+IF(L112&lt;=8,0,IF(L112&lt;=16,2,IF(L112&lt;=24,1.3,0)))-IF(L112&lt;=8,0,IF(L112&lt;=16,(L112-9)*0.0574,IF(L112&lt;=24,(L112-17)*0.0574,0))),0))*IF(L112&lt;0,1,IF(OR(F112="PČ",F112="PŽ",F112="PT"),IF(J112&lt;32,J112/32,1),1))* IF(L112&lt;0,1,IF(OR(F112="EČ",F112="EŽ",F112="JOŽ",F112="JPČ",F112="NEAK"),IF(J112&lt;24,J112/24,1),1))*IF(L112&lt;0,1,IF(OR(F112="PČneol",F112="JEČ",F112="JEOF",F112="JnPČ",F112="JnEČ",F112="JčPČ",F112="JčEČ"),IF(J112&lt;16,J112/16,1),1))*IF(L112&lt;0,1,IF(F112="EČneol",IF(J112&lt;8,J112/8,1),1))</f>
        <v>5.49</v>
      </c>
      <c r="O112" s="9">
        <f>IF(F112="OŽ",N112,IF(H112="Ne",IF(J112*0.3&lt;J112-L112,N112,0),IF(J112*0.1&lt;J112-L112,N112,0)))</f>
        <v>5.49</v>
      </c>
      <c r="P112" s="4">
        <f>IF(O112=0,0,IF(F112="OŽ",IF(L112&gt;35,0,IF(J112&gt;35,(36-L112)*1.836,((36-L112)-(36-J112))*1.836)),0)+IF(F112="PČ",IF(L112&gt;31,0,IF(J112&gt;31,(32-L112)*1.347,((32-L112)-(32-J112))*1.347)),0)+ IF(F112="PČneol",IF(L112&gt;15,0,IF(J112&gt;15,(16-L112)*0.255,((16-L112)-(16-J112))*0.255)),0)+IF(F112="PŽ",IF(L112&gt;31,0,IF(J112&gt;31,(32-L112)*0.255,((32-L112)-(32-J112))*0.255)),0)+IF(F112="EČ",IF(L112&gt;23,0,IF(J112&gt;23,(24-L112)*0.612,((24-L112)-(24-J112))*0.612)),0)+IF(F112="EČneol",IF(L112&gt;7,0,IF(J112&gt;7,(8-L112)*0.204,((8-L112)-(8-J112))*0.204)),0)+IF(F112="EŽ",IF(L112&gt;23,0,IF(J112&gt;23,(24-L112)*0.204,((24-L112)-(24-J112))*0.204)),0)+IF(F112="PT",IF(L112&gt;31,0,IF(J112&gt;31,(32-L112)*0.204,((32-L112)-(32-J112))*0.204)),0)+IF(F112="JOŽ",IF(L112&gt;23,0,IF(J112&gt;23,(24-L112)*0.255,((24-L112)-(24-J112))*0.255)),0)+IF(F112="JPČ",IF(L112&gt;23,0,IF(J112&gt;23,(24-L112)*0.204,((24-L112)-(24-J112))*0.204)),0)+IF(F112="JEČ",IF(L112&gt;15,0,IF(J112&gt;15,(16-L112)*0.102,((16-L112)-(16-J112))*0.102)),0)+IF(F112="JEOF",IF(L112&gt;15,0,IF(J112&gt;15,(16-L112)*0.102,((16-L112)-(16-J112))*0.102)),0)+IF(F112="JnPČ",IF(L112&gt;15,0,IF(J112&gt;15,(16-L112)*0.153,((16-L112)-(16-J112))*0.153)),0)+IF(F112="JnEČ",IF(L112&gt;15,0,IF(J112&gt;15,(16-L112)*0.0765,((16-L112)-(16-J112))*0.0765)),0)+IF(F112="JčPČ",IF(L112&gt;15,0,IF(J112&gt;15,(16-L112)*0.06375,((16-L112)-(16-J112))*0.06375)),0)+IF(F112="JčEČ",IF(L112&gt;15,0,IF(J112&gt;15,(16-L112)*0.051,((16-L112)-(16-J112))*0.051)),0)+IF(F112="NEAK",IF(L112&gt;23,0,IF(J112&gt;23,(24-L112)*0.03444,((24-L112)-(24-J112))*0.03444)),0))</f>
        <v>0.40799999999999997</v>
      </c>
      <c r="Q112" s="11">
        <f t="shared" ref="Q112" si="49">IF(ISERROR(P112*100/N112),0,(P112*100/N112))</f>
        <v>7.4316939890710376</v>
      </c>
      <c r="R112" s="10">
        <f t="shared" ref="R112:R118" si="50">IF(Q112&lt;=30,O112+P112,O112+O112*0.3)*IF(G112=1,0.4,IF(G112=2,0.75,IF(G112="1 (kas 4 m. 1 k. nerengiamos)",0.52,1)))*IF(D112="olimpinė",1,IF(M112="Ne",0.5,1))*IF(OR(A$5="Lietuvos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federacija"),IF(OR(J112&lt;8,K112&lt;16),0,1),1)*E112*IF(I112&lt;=1,1,1/I112)*IF(OR(A$5="Lietuvos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2.3592000000000004</v>
      </c>
      <c r="S112" s="8"/>
    </row>
    <row r="113" spans="1:19">
      <c r="A113" s="62">
        <v>2</v>
      </c>
      <c r="B113" s="62" t="s">
        <v>54</v>
      </c>
      <c r="C113" s="12" t="s">
        <v>55</v>
      </c>
      <c r="D113" s="62" t="s">
        <v>30</v>
      </c>
      <c r="E113" s="62">
        <v>1</v>
      </c>
      <c r="F113" s="62" t="s">
        <v>114</v>
      </c>
      <c r="G113" s="62">
        <v>1</v>
      </c>
      <c r="H113" s="62" t="s">
        <v>52</v>
      </c>
      <c r="I113" s="62"/>
      <c r="J113" s="62">
        <v>29</v>
      </c>
      <c r="K113" s="62"/>
      <c r="L113" s="62">
        <v>23</v>
      </c>
      <c r="M113" s="62" t="s">
        <v>33</v>
      </c>
      <c r="N113" s="3">
        <f>(IF(F113="OŽ",IF(L113=1,550.8,IF(L113=2,426.38,IF(L113=3,342.14,IF(L113=4,181.44,IF(L113=5,168.48,IF(L113=6,155.52,IF(L113=7,148.5,IF(L113=8,144,0))))))))+IF(L113&lt;=8,0,IF(L113&lt;=16,137.7,IF(L113&lt;=24,108,IF(L113&lt;=32,80.1,IF(L113&lt;=36,52.2,0)))))-IF(L113&lt;=8,0,IF(L113&lt;=16,(L113-9)*2.754,IF(L113&lt;=24,(L113-17)* 2.754,IF(L113&lt;=32,(L113-25)* 2.754,IF(L113&lt;=36,(L113-33)*2.754,0))))),0)+IF(F113="PČ",IF(L113=1,449,IF(L113=2,314.6,IF(L113=3,238,IF(L113=4,172,IF(L113=5,159,IF(L113=6,145,IF(L113=7,132,IF(L113=8,119,0))))))))+IF(L113&lt;=8,0,IF(L113&lt;=16,88,IF(L113&lt;=24,55,IF(L113&lt;=32,22,0))))-IF(L113&lt;=8,0,IF(L113&lt;=16,(L113-9)*2.245,IF(L113&lt;=24,(L113-17)*2.245,IF(L113&lt;=32,(L113-25)*2.245,0)))),0)+IF(F113="PČneol",IF(L113=1,85,IF(L113=2,64.61,IF(L113=3,50.76,IF(L113=4,16.25,IF(L113=5,15,IF(L113=6,13.75,IF(L113=7,12.5,IF(L113=8,11.25,0))))))))+IF(L113&lt;=8,0,IF(L113&lt;=16,9,0))-IF(L113&lt;=8,0,IF(L113&lt;=16,(L113-9)*0.425,0)),0)+IF(F113="PŽ",IF(L113=1,85,IF(L113=2,59.5,IF(L113=3,45,IF(L113=4,32.5,IF(L113=5,30,IF(L113=6,27.5,IF(L113=7,25,IF(L113=8,22.5,0))))))))+IF(L113&lt;=8,0,IF(L113&lt;=16,19,IF(L113&lt;=24,13,IF(L113&lt;=32,8,0))))-IF(L113&lt;=8,0,IF(L113&lt;=16,(L113-9)*0.425,IF(L113&lt;=24,(L113-17)*0.425,IF(L113&lt;=32,(L113-25)*0.425,0)))),0)+IF(F113="EČ",IF(L113=1,204,IF(L113=2,156.24,IF(L113=3,123.84,IF(L113=4,72,IF(L113=5,66,IF(L113=6,60,IF(L113=7,54,IF(L113=8,48,0))))))))+IF(L113&lt;=8,0,IF(L113&lt;=16,40,IF(L113&lt;=24,25,0)))-IF(L113&lt;=8,0,IF(L113&lt;=16,(L113-9)*1.02,IF(L113&lt;=24,(L113-17)*1.02,0))),0)+IF(F113="EČneol",IF(L113=1,68,IF(L113=2,51.69,IF(L113=3,40.61,IF(L113=4,13,IF(L113=5,12,IF(L113=6,11,IF(L113=7,10,IF(L113=8,9,0)))))))))+IF(F113="EŽ",IF(L113=1,68,IF(L113=2,47.6,IF(L113=3,36,IF(L113=4,18,IF(L113=5,16.5,IF(L113=6,15,IF(L113=7,13.5,IF(L113=8,12,0))))))))+IF(L113&lt;=8,0,IF(L113&lt;=16,10,IF(L113&lt;=24,6,0)))-IF(L113&lt;=8,0,IF(L113&lt;=16,(L113-9)*0.34,IF(L113&lt;=24,(L113-17)*0.34,0))),0)+IF(F113="PT",IF(L113=1,68,IF(L113=2,52.08,IF(L113=3,41.28,IF(L113=4,24,IF(L113=5,22,IF(L113=6,20,IF(L113=7,18,IF(L113=8,16,0))))))))+IF(L113&lt;=8,0,IF(L113&lt;=16,13,IF(L113&lt;=24,9,IF(L113&lt;=32,4,0))))-IF(L113&lt;=8,0,IF(L113&lt;=16,(L113-9)*0.34,IF(L113&lt;=24,(L113-17)*0.34,IF(L113&lt;=32,(L113-25)*0.34,0)))),0)+IF(F113="JOŽ",IF(L113=1,85,IF(L113=2,59.5,IF(L113=3,45,IF(L113=4,32.5,IF(L113=5,30,IF(L113=6,27.5,IF(L113=7,25,IF(L113=8,22.5,0))))))))+IF(L113&lt;=8,0,IF(L113&lt;=16,19,IF(L113&lt;=24,13,0)))-IF(L113&lt;=8,0,IF(L113&lt;=16,(L113-9)*0.425,IF(L113&lt;=24,(L113-17)*0.425,0))),0)+IF(F113="JPČ",IF(L113=1,68,IF(L113=2,47.6,IF(L113=3,36,IF(L113=4,26,IF(L113=5,24,IF(L113=6,22,IF(L113=7,20,IF(L113=8,18,0))))))))+IF(L113&lt;=8,0,IF(L113&lt;=16,13,IF(L113&lt;=24,9,0)))-IF(L113&lt;=8,0,IF(L113&lt;=16,(L113-9)*0.34,IF(L113&lt;=24,(L113-17)*0.34,0))),0)+IF(F113="JEČ",IF(L113=1,34,IF(L113=2,26.04,IF(L113=3,20.6,IF(L113=4,12,IF(L113=5,11,IF(L113=6,10,IF(L113=7,9,IF(L113=8,8,0))))))))+IF(L113&lt;=8,0,IF(L113&lt;=16,6,0))-IF(L113&lt;=8,0,IF(L113&lt;=16,(L113-9)*0.17,0)),0)+IF(F113="JEOF",IF(L113=1,34,IF(L113=2,26.04,IF(L113=3,20.6,IF(L113=4,12,IF(L113=5,11,IF(L113=6,10,IF(L113=7,9,IF(L113=8,8,0))))))))+IF(L113&lt;=8,0,IF(L113&lt;=16,6,0))-IF(L113&lt;=8,0,IF(L113&lt;=16,(L113-9)*0.17,0)),0)+IF(F113="JnPČ",IF(L113=1,51,IF(L113=2,35.7,IF(L113=3,27,IF(L113=4,19.5,IF(L113=5,18,IF(L113=6,16.5,IF(L113=7,15,IF(L113=8,13.5,0))))))))+IF(L113&lt;=8,0,IF(L113&lt;=16,10,0))-IF(L113&lt;=8,0,IF(L113&lt;=16,(L113-9)*0.255,0)),0)+IF(F113="JnEČ",IF(L113=1,25.5,IF(L113=2,19.53,IF(L113=3,15.48,IF(L113=4,9,IF(L113=5,8.25,IF(L113=6,7.5,IF(L113=7,6.75,IF(L113=8,6,0))))))))+IF(L113&lt;=8,0,IF(L113&lt;=16,5,0))-IF(L113&lt;=8,0,IF(L113&lt;=16,(L113-9)*0.1275,0)),0)+IF(F113="JčPČ",IF(L113=1,21.25,IF(L113=2,14.5,IF(L113=3,11.5,IF(L113=4,7,IF(L113=5,6.5,IF(L113=6,6,IF(L113=7,5.5,IF(L113=8,5,0))))))))+IF(L113&lt;=8,0,IF(L113&lt;=16,4,0))-IF(L113&lt;=8,0,IF(L113&lt;=16,(L113-9)*0.10625,0)),0)+IF(F113="JčEČ",IF(L113=1,17,IF(L113=2,13.02,IF(L113=3,10.32,IF(L113=4,6,IF(L113=5,5.5,IF(L113=6,5,IF(L113=7,4.5,IF(L113=8,4,0))))))))+IF(L113&lt;=8,0,IF(L113&lt;=16,3,0))-IF(L113&lt;=8,0,IF(L113&lt;=16,(L113-9)*0.085,0)),0)+IF(F113="NEAK",IF(L113=1,11.48,IF(L113=2,8.79,IF(L113=3,6.97,IF(L113=4,4.05,IF(L113=5,3.71,IF(L113=6,3.38,IF(L113=7,3.04,IF(L113=8,2.7,0))))))))+IF(L113&lt;=8,0,IF(L113&lt;=16,2,IF(L113&lt;=24,1.3,0)))-IF(L113&lt;=8,0,IF(L113&lt;=16,(L113-9)*0.0574,IF(L113&lt;=24,(L113-17)*0.0574,0))),0))*IF(L113&lt;0,1,IF(OR(F113="PČ",F113="PŽ",F113="PT"),IF(J113&lt;32,J113/32,1),1))* IF(L113&lt;0,1,IF(OR(F113="EČ",F113="EŽ",F113="JOŽ",F113="JPČ",F113="NEAK"),IF(J113&lt;24,J113/24,1),1))*IF(L113&lt;0,1,IF(OR(F113="PČneol",F113="JEČ",F113="JEOF",F113="JnPČ",F113="JnEČ",F113="JčPČ",F113="JčEČ"),IF(J113&lt;16,J113/16,1),1))*IF(L113&lt;0,1,IF(F113="EČneol",IF(J113&lt;8,J113/8,1),1))</f>
        <v>0</v>
      </c>
      <c r="O113" s="9">
        <f>IF(F113="OŽ",N113,IF(H113="Ne",IF(J113*0.3&lt;J113-L113,N113,0),IF(J113*0.1&lt;J113-L113,N113,0)))</f>
        <v>0</v>
      </c>
      <c r="P113" s="4">
        <f>IF(O113=0,0,IF(F113="OŽ",IF(L113&gt;35,0,IF(J113&gt;35,(36-L113)*1.836,((36-L113)-(36-J113))*1.836)),0)+IF(F113="PČ",IF(L113&gt;31,0,IF(J113&gt;31,(32-L113)*1.347,((32-L113)-(32-J113))*1.347)),0)+ IF(F113="PČneol",IF(L113&gt;15,0,IF(J113&gt;15,(16-L113)*0.255,((16-L113)-(16-J113))*0.255)),0)+IF(F113="PŽ",IF(L113&gt;31,0,IF(J113&gt;31,(32-L113)*0.255,((32-L113)-(32-J113))*0.255)),0)+IF(F113="EČ",IF(L113&gt;23,0,IF(J113&gt;23,(24-L113)*0.612,((24-L113)-(24-J113))*0.612)),0)+IF(F113="EČneol",IF(L113&gt;7,0,IF(J113&gt;7,(8-L113)*0.204,((8-L113)-(8-J113))*0.204)),0)+IF(F113="EŽ",IF(L113&gt;23,0,IF(J113&gt;23,(24-L113)*0.204,((24-L113)-(24-J113))*0.204)),0)+IF(F113="PT",IF(L113&gt;31,0,IF(J113&gt;31,(32-L113)*0.204,((32-L113)-(32-J113))*0.204)),0)+IF(F113="JOŽ",IF(L113&gt;23,0,IF(J113&gt;23,(24-L113)*0.255,((24-L113)-(24-J113))*0.255)),0)+IF(F113="JPČ",IF(L113&gt;23,0,IF(J113&gt;23,(24-L113)*0.204,((24-L113)-(24-J113))*0.204)),0)+IF(F113="JEČ",IF(L113&gt;15,0,IF(J113&gt;15,(16-L113)*0.102,((16-L113)-(16-J113))*0.102)),0)+IF(F113="JEOF",IF(L113&gt;15,0,IF(J113&gt;15,(16-L113)*0.102,((16-L113)-(16-J113))*0.102)),0)+IF(F113="JnPČ",IF(L113&gt;15,0,IF(J113&gt;15,(16-L113)*0.153,((16-L113)-(16-J113))*0.153)),0)+IF(F113="JnEČ",IF(L113&gt;15,0,IF(J113&gt;15,(16-L113)*0.0765,((16-L113)-(16-J113))*0.0765)),0)+IF(F113="JčPČ",IF(L113&gt;15,0,IF(J113&gt;15,(16-L113)*0.06375,((16-L113)-(16-J113))*0.06375)),0)+IF(F113="JčEČ",IF(L113&gt;15,0,IF(J113&gt;15,(16-L113)*0.051,((16-L113)-(16-J113))*0.051)),0)+IF(F113="NEAK",IF(L113&gt;23,0,IF(J113&gt;23,(24-L113)*0.03444,((24-L113)-(24-J113))*0.03444)),0))</f>
        <v>0</v>
      </c>
      <c r="Q113" s="11">
        <f t="shared" ref="Q113:Q118" si="51">IF(ISERROR(P113*100/N113),0,(P113*100/N113))</f>
        <v>0</v>
      </c>
      <c r="R113" s="10">
        <f t="shared" si="50"/>
        <v>0</v>
      </c>
      <c r="S113" s="8"/>
    </row>
    <row r="114" spans="1:19">
      <c r="A114" s="62">
        <v>3</v>
      </c>
      <c r="B114" s="62" t="s">
        <v>115</v>
      </c>
      <c r="C114" s="12" t="s">
        <v>78</v>
      </c>
      <c r="D114" s="62" t="s">
        <v>30</v>
      </c>
      <c r="E114" s="62">
        <v>1</v>
      </c>
      <c r="F114" s="62" t="s">
        <v>114</v>
      </c>
      <c r="G114" s="62">
        <v>1</v>
      </c>
      <c r="H114" s="62" t="s">
        <v>52</v>
      </c>
      <c r="I114" s="62"/>
      <c r="J114" s="62">
        <v>26</v>
      </c>
      <c r="K114" s="62"/>
      <c r="L114" s="62">
        <v>21</v>
      </c>
      <c r="M114" s="62" t="s">
        <v>33</v>
      </c>
      <c r="N114" s="3">
        <f t="shared" ref="N114:N118" si="52">(IF(F114="OŽ",IF(L114=1,550.8,IF(L114=2,426.38,IF(L114=3,342.14,IF(L114=4,181.44,IF(L114=5,168.48,IF(L114=6,155.52,IF(L114=7,148.5,IF(L114=8,144,0))))))))+IF(L114&lt;=8,0,IF(L114&lt;=16,137.7,IF(L114&lt;=24,108,IF(L114&lt;=32,80.1,IF(L114&lt;=36,52.2,0)))))-IF(L114&lt;=8,0,IF(L114&lt;=16,(L114-9)*2.754,IF(L114&lt;=24,(L114-17)* 2.754,IF(L114&lt;=32,(L114-25)* 2.754,IF(L114&lt;=36,(L114-33)*2.754,0))))),0)+IF(F114="PČ",IF(L114=1,449,IF(L114=2,314.6,IF(L114=3,238,IF(L114=4,172,IF(L114=5,159,IF(L114=6,145,IF(L114=7,132,IF(L114=8,119,0))))))))+IF(L114&lt;=8,0,IF(L114&lt;=16,88,IF(L114&lt;=24,55,IF(L114&lt;=32,22,0))))-IF(L114&lt;=8,0,IF(L114&lt;=16,(L114-9)*2.245,IF(L114&lt;=24,(L114-17)*2.245,IF(L114&lt;=32,(L114-25)*2.245,0)))),0)+IF(F114="PČneol",IF(L114=1,85,IF(L114=2,64.61,IF(L114=3,50.76,IF(L114=4,16.25,IF(L114=5,15,IF(L114=6,13.75,IF(L114=7,12.5,IF(L114=8,11.25,0))))))))+IF(L114&lt;=8,0,IF(L114&lt;=16,9,0))-IF(L114&lt;=8,0,IF(L114&lt;=16,(L114-9)*0.425,0)),0)+IF(F114="PŽ",IF(L114=1,85,IF(L114=2,59.5,IF(L114=3,45,IF(L114=4,32.5,IF(L114=5,30,IF(L114=6,27.5,IF(L114=7,25,IF(L114=8,22.5,0))))))))+IF(L114&lt;=8,0,IF(L114&lt;=16,19,IF(L114&lt;=24,13,IF(L114&lt;=32,8,0))))-IF(L114&lt;=8,0,IF(L114&lt;=16,(L114-9)*0.425,IF(L114&lt;=24,(L114-17)*0.425,IF(L114&lt;=32,(L114-25)*0.425,0)))),0)+IF(F114="EČ",IF(L114=1,204,IF(L114=2,156.24,IF(L114=3,123.84,IF(L114=4,72,IF(L114=5,66,IF(L114=6,60,IF(L114=7,54,IF(L114=8,48,0))))))))+IF(L114&lt;=8,0,IF(L114&lt;=16,40,IF(L114&lt;=24,25,0)))-IF(L114&lt;=8,0,IF(L114&lt;=16,(L114-9)*1.02,IF(L114&lt;=24,(L114-17)*1.02,0))),0)+IF(F114="EČneol",IF(L114=1,68,IF(L114=2,51.69,IF(L114=3,40.61,IF(L114=4,13,IF(L114=5,12,IF(L114=6,11,IF(L114=7,10,IF(L114=8,9,0)))))))))+IF(F114="EŽ",IF(L114=1,68,IF(L114=2,47.6,IF(L114=3,36,IF(L114=4,18,IF(L114=5,16.5,IF(L114=6,15,IF(L114=7,13.5,IF(L114=8,12,0))))))))+IF(L114&lt;=8,0,IF(L114&lt;=16,10,IF(L114&lt;=24,6,0)))-IF(L114&lt;=8,0,IF(L114&lt;=16,(L114-9)*0.34,IF(L114&lt;=24,(L114-17)*0.34,0))),0)+IF(F114="PT",IF(L114=1,68,IF(L114=2,52.08,IF(L114=3,41.28,IF(L114=4,24,IF(L114=5,22,IF(L114=6,20,IF(L114=7,18,IF(L114=8,16,0))))))))+IF(L114&lt;=8,0,IF(L114&lt;=16,13,IF(L114&lt;=24,9,IF(L114&lt;=32,4,0))))-IF(L114&lt;=8,0,IF(L114&lt;=16,(L114-9)*0.34,IF(L114&lt;=24,(L114-17)*0.34,IF(L114&lt;=32,(L114-25)*0.34,0)))),0)+IF(F114="JOŽ",IF(L114=1,85,IF(L114=2,59.5,IF(L114=3,45,IF(L114=4,32.5,IF(L114=5,30,IF(L114=6,27.5,IF(L114=7,25,IF(L114=8,22.5,0))))))))+IF(L114&lt;=8,0,IF(L114&lt;=16,19,IF(L114&lt;=24,13,0)))-IF(L114&lt;=8,0,IF(L114&lt;=16,(L114-9)*0.425,IF(L114&lt;=24,(L114-17)*0.425,0))),0)+IF(F114="JPČ",IF(L114=1,68,IF(L114=2,47.6,IF(L114=3,36,IF(L114=4,26,IF(L114=5,24,IF(L114=6,22,IF(L114=7,20,IF(L114=8,18,0))))))))+IF(L114&lt;=8,0,IF(L114&lt;=16,13,IF(L114&lt;=24,9,0)))-IF(L114&lt;=8,0,IF(L114&lt;=16,(L114-9)*0.34,IF(L114&lt;=24,(L114-17)*0.34,0))),0)+IF(F114="JEČ",IF(L114=1,34,IF(L114=2,26.04,IF(L114=3,20.6,IF(L114=4,12,IF(L114=5,11,IF(L114=6,10,IF(L114=7,9,IF(L114=8,8,0))))))))+IF(L114&lt;=8,0,IF(L114&lt;=16,6,0))-IF(L114&lt;=8,0,IF(L114&lt;=16,(L114-9)*0.17,0)),0)+IF(F114="JEOF",IF(L114=1,34,IF(L114=2,26.04,IF(L114=3,20.6,IF(L114=4,12,IF(L114=5,11,IF(L114=6,10,IF(L114=7,9,IF(L114=8,8,0))))))))+IF(L114&lt;=8,0,IF(L114&lt;=16,6,0))-IF(L114&lt;=8,0,IF(L114&lt;=16,(L114-9)*0.17,0)),0)+IF(F114="JnPČ",IF(L114=1,51,IF(L114=2,35.7,IF(L114=3,27,IF(L114=4,19.5,IF(L114=5,18,IF(L114=6,16.5,IF(L114=7,15,IF(L114=8,13.5,0))))))))+IF(L114&lt;=8,0,IF(L114&lt;=16,10,0))-IF(L114&lt;=8,0,IF(L114&lt;=16,(L114-9)*0.255,0)),0)+IF(F114="JnEČ",IF(L114=1,25.5,IF(L114=2,19.53,IF(L114=3,15.48,IF(L114=4,9,IF(L114=5,8.25,IF(L114=6,7.5,IF(L114=7,6.75,IF(L114=8,6,0))))))))+IF(L114&lt;=8,0,IF(L114&lt;=16,5,0))-IF(L114&lt;=8,0,IF(L114&lt;=16,(L114-9)*0.1275,0)),0)+IF(F114="JčPČ",IF(L114=1,21.25,IF(L114=2,14.5,IF(L114=3,11.5,IF(L114=4,7,IF(L114=5,6.5,IF(L114=6,6,IF(L114=7,5.5,IF(L114=8,5,0))))))))+IF(L114&lt;=8,0,IF(L114&lt;=16,4,0))-IF(L114&lt;=8,0,IF(L114&lt;=16,(L114-9)*0.10625,0)),0)+IF(F114="JčEČ",IF(L114=1,17,IF(L114=2,13.02,IF(L114=3,10.32,IF(L114=4,6,IF(L114=5,5.5,IF(L114=6,5,IF(L114=7,4.5,IF(L114=8,4,0))))))))+IF(L114&lt;=8,0,IF(L114&lt;=16,3,0))-IF(L114&lt;=8,0,IF(L114&lt;=16,(L114-9)*0.085,0)),0)+IF(F114="NEAK",IF(L114=1,11.48,IF(L114=2,8.79,IF(L114=3,6.97,IF(L114=4,4.05,IF(L114=5,3.71,IF(L114=6,3.38,IF(L114=7,3.04,IF(L114=8,2.7,0))))))))+IF(L114&lt;=8,0,IF(L114&lt;=16,2,IF(L114&lt;=24,1.3,0)))-IF(L114&lt;=8,0,IF(L114&lt;=16,(L114-9)*0.0574,IF(L114&lt;=24,(L114-17)*0.0574,0))),0))*IF(L114&lt;0,1,IF(OR(F114="PČ",F114="PŽ",F114="PT"),IF(J114&lt;32,J114/32,1),1))* IF(L114&lt;0,1,IF(OR(F114="EČ",F114="EŽ",F114="JOŽ",F114="JPČ",F114="NEAK"),IF(J114&lt;24,J114/24,1),1))*IF(L114&lt;0,1,IF(OR(F114="PČneol",F114="JEČ",F114="JEOF",F114="JnPČ",F114="JnEČ",F114="JčPČ",F114="JčEČ"),IF(J114&lt;16,J114/16,1),1))*IF(L114&lt;0,1,IF(F114="EČneol",IF(J114&lt;8,J114/8,1),1))</f>
        <v>0</v>
      </c>
      <c r="O114" s="9">
        <f t="shared" ref="O114:O118" si="53">IF(F114="OŽ",N114,IF(H114="Ne",IF(J114*0.3&lt;J114-L114,N114,0),IF(J114*0.1&lt;J114-L114,N114,0)))</f>
        <v>0</v>
      </c>
      <c r="P114" s="4">
        <f t="shared" ref="P114:P118" si="54">IF(O114=0,0,IF(F114="OŽ",IF(L114&gt;35,0,IF(J114&gt;35,(36-L114)*1.836,((36-L114)-(36-J114))*1.836)),0)+IF(F114="PČ",IF(L114&gt;31,0,IF(J114&gt;31,(32-L114)*1.347,((32-L114)-(32-J114))*1.347)),0)+ IF(F114="PČneol",IF(L114&gt;15,0,IF(J114&gt;15,(16-L114)*0.255,((16-L114)-(16-J114))*0.255)),0)+IF(F114="PŽ",IF(L114&gt;31,0,IF(J114&gt;31,(32-L114)*0.255,((32-L114)-(32-J114))*0.255)),0)+IF(F114="EČ",IF(L114&gt;23,0,IF(J114&gt;23,(24-L114)*0.612,((24-L114)-(24-J114))*0.612)),0)+IF(F114="EČneol",IF(L114&gt;7,0,IF(J114&gt;7,(8-L114)*0.204,((8-L114)-(8-J114))*0.204)),0)+IF(F114="EŽ",IF(L114&gt;23,0,IF(J114&gt;23,(24-L114)*0.204,((24-L114)-(24-J114))*0.204)),0)+IF(F114="PT",IF(L114&gt;31,0,IF(J114&gt;31,(32-L114)*0.204,((32-L114)-(32-J114))*0.204)),0)+IF(F114="JOŽ",IF(L114&gt;23,0,IF(J114&gt;23,(24-L114)*0.255,((24-L114)-(24-J114))*0.255)),0)+IF(F114="JPČ",IF(L114&gt;23,0,IF(J114&gt;23,(24-L114)*0.204,((24-L114)-(24-J114))*0.204)),0)+IF(F114="JEČ",IF(L114&gt;15,0,IF(J114&gt;15,(16-L114)*0.102,((16-L114)-(16-J114))*0.102)),0)+IF(F114="JEOF",IF(L114&gt;15,0,IF(J114&gt;15,(16-L114)*0.102,((16-L114)-(16-J114))*0.102)),0)+IF(F114="JnPČ",IF(L114&gt;15,0,IF(J114&gt;15,(16-L114)*0.153,((16-L114)-(16-J114))*0.153)),0)+IF(F114="JnEČ",IF(L114&gt;15,0,IF(J114&gt;15,(16-L114)*0.0765,((16-L114)-(16-J114))*0.0765)),0)+IF(F114="JčPČ",IF(L114&gt;15,0,IF(J114&gt;15,(16-L114)*0.06375,((16-L114)-(16-J114))*0.06375)),0)+IF(F114="JčEČ",IF(L114&gt;15,0,IF(J114&gt;15,(16-L114)*0.051,((16-L114)-(16-J114))*0.051)),0)+IF(F114="NEAK",IF(L114&gt;23,0,IF(J114&gt;23,(24-L114)*0.03444,((24-L114)-(24-J114))*0.03444)),0))</f>
        <v>0</v>
      </c>
      <c r="Q114" s="11">
        <f t="shared" si="51"/>
        <v>0</v>
      </c>
      <c r="R114" s="10">
        <f t="shared" si="50"/>
        <v>0</v>
      </c>
      <c r="S114" s="8"/>
    </row>
    <row r="115" spans="1:19">
      <c r="A115" s="62">
        <v>4</v>
      </c>
      <c r="B115" s="62" t="s">
        <v>57</v>
      </c>
      <c r="C115" s="12" t="s">
        <v>58</v>
      </c>
      <c r="D115" s="62" t="s">
        <v>30</v>
      </c>
      <c r="E115" s="62">
        <v>1</v>
      </c>
      <c r="F115" s="62" t="s">
        <v>114</v>
      </c>
      <c r="G115" s="62">
        <v>1</v>
      </c>
      <c r="H115" s="62" t="s">
        <v>52</v>
      </c>
      <c r="I115" s="62"/>
      <c r="J115" s="62">
        <v>26</v>
      </c>
      <c r="K115" s="62"/>
      <c r="L115" s="62">
        <v>12</v>
      </c>
      <c r="M115" s="62" t="s">
        <v>33</v>
      </c>
      <c r="N115" s="3">
        <f t="shared" si="52"/>
        <v>5.49</v>
      </c>
      <c r="O115" s="9">
        <f t="shared" si="53"/>
        <v>5.49</v>
      </c>
      <c r="P115" s="4">
        <f t="shared" si="54"/>
        <v>0.40799999999999997</v>
      </c>
      <c r="Q115" s="11">
        <f t="shared" si="51"/>
        <v>7.4316939890710376</v>
      </c>
      <c r="R115" s="10">
        <f t="shared" si="50"/>
        <v>2.3592000000000004</v>
      </c>
      <c r="S115" s="8"/>
    </row>
    <row r="116" spans="1:19">
      <c r="A116" s="62">
        <v>5</v>
      </c>
      <c r="B116" s="62" t="s">
        <v>101</v>
      </c>
      <c r="C116" s="12" t="s">
        <v>60</v>
      </c>
      <c r="D116" s="62" t="s">
        <v>30</v>
      </c>
      <c r="E116" s="62">
        <v>1</v>
      </c>
      <c r="F116" s="62" t="s">
        <v>114</v>
      </c>
      <c r="G116" s="62">
        <v>1</v>
      </c>
      <c r="H116" s="62" t="s">
        <v>52</v>
      </c>
      <c r="I116" s="62"/>
      <c r="J116" s="62">
        <v>24</v>
      </c>
      <c r="K116" s="62"/>
      <c r="L116" s="62">
        <v>20</v>
      </c>
      <c r="M116" s="62" t="s">
        <v>33</v>
      </c>
      <c r="N116" s="3">
        <f t="shared" si="52"/>
        <v>0</v>
      </c>
      <c r="O116" s="9">
        <f t="shared" si="53"/>
        <v>0</v>
      </c>
      <c r="P116" s="4">
        <f t="shared" si="54"/>
        <v>0</v>
      </c>
      <c r="Q116" s="11">
        <f t="shared" si="51"/>
        <v>0</v>
      </c>
      <c r="R116" s="10">
        <f t="shared" si="50"/>
        <v>0</v>
      </c>
      <c r="S116" s="8"/>
    </row>
    <row r="117" spans="1:19">
      <c r="A117" s="62">
        <v>6</v>
      </c>
      <c r="B117" s="62" t="s">
        <v>106</v>
      </c>
      <c r="C117" s="12" t="s">
        <v>62</v>
      </c>
      <c r="D117" s="62" t="s">
        <v>30</v>
      </c>
      <c r="E117" s="62">
        <v>1</v>
      </c>
      <c r="F117" s="62" t="s">
        <v>114</v>
      </c>
      <c r="G117" s="62">
        <v>1</v>
      </c>
      <c r="H117" s="62" t="s">
        <v>52</v>
      </c>
      <c r="I117" s="62"/>
      <c r="J117" s="62">
        <v>17</v>
      </c>
      <c r="K117" s="62"/>
      <c r="L117" s="62">
        <v>12</v>
      </c>
      <c r="M117" s="62" t="s">
        <v>33</v>
      </c>
      <c r="N117" s="3">
        <f t="shared" si="52"/>
        <v>5.49</v>
      </c>
      <c r="O117" s="9">
        <f t="shared" si="53"/>
        <v>0</v>
      </c>
      <c r="P117" s="4">
        <f t="shared" si="54"/>
        <v>0</v>
      </c>
      <c r="Q117" s="11">
        <f t="shared" si="51"/>
        <v>0</v>
      </c>
      <c r="R117" s="10">
        <f t="shared" si="50"/>
        <v>0</v>
      </c>
      <c r="S117" s="8"/>
    </row>
    <row r="118" spans="1:19">
      <c r="A118" s="62">
        <v>7</v>
      </c>
      <c r="B118" s="62" t="s">
        <v>66</v>
      </c>
      <c r="C118" s="12" t="s">
        <v>67</v>
      </c>
      <c r="D118" s="62" t="s">
        <v>30</v>
      </c>
      <c r="E118" s="62">
        <v>1</v>
      </c>
      <c r="F118" s="62" t="s">
        <v>114</v>
      </c>
      <c r="G118" s="62">
        <v>1</v>
      </c>
      <c r="H118" s="62" t="s">
        <v>52</v>
      </c>
      <c r="I118" s="62"/>
      <c r="J118" s="62">
        <v>19</v>
      </c>
      <c r="K118" s="62"/>
      <c r="L118" s="62">
        <v>12</v>
      </c>
      <c r="M118" s="62" t="s">
        <v>33</v>
      </c>
      <c r="N118" s="3">
        <f t="shared" si="52"/>
        <v>5.49</v>
      </c>
      <c r="O118" s="9">
        <f t="shared" si="53"/>
        <v>5.49</v>
      </c>
      <c r="P118" s="4">
        <f t="shared" si="54"/>
        <v>0.40799999999999997</v>
      </c>
      <c r="Q118" s="11">
        <f t="shared" si="51"/>
        <v>7.4316939890710376</v>
      </c>
      <c r="R118" s="10">
        <f t="shared" si="50"/>
        <v>2.3592000000000004</v>
      </c>
      <c r="S118" s="8"/>
    </row>
    <row r="119" spans="1:19">
      <c r="A119" s="65" t="s">
        <v>34</v>
      </c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7"/>
      <c r="R119" s="10">
        <f>SUM(R112:R118)</f>
        <v>7.0776000000000012</v>
      </c>
      <c r="S119" s="8"/>
    </row>
    <row r="120" spans="1:19" ht="15.75">
      <c r="A120" s="24" t="s">
        <v>35</v>
      </c>
      <c r="B120" s="2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6"/>
      <c r="S120" s="8"/>
    </row>
    <row r="121" spans="1:19">
      <c r="A121" s="49" t="s">
        <v>46</v>
      </c>
      <c r="B121" s="49"/>
      <c r="C121" s="49"/>
      <c r="D121" s="49"/>
      <c r="E121" s="49"/>
      <c r="F121" s="49"/>
      <c r="G121" s="49"/>
      <c r="H121" s="49"/>
      <c r="I121" s="49"/>
      <c r="J121" s="15"/>
      <c r="K121" s="15"/>
      <c r="L121" s="15"/>
      <c r="M121" s="15"/>
      <c r="N121" s="15"/>
      <c r="O121" s="15"/>
      <c r="P121" s="15"/>
      <c r="Q121" s="15"/>
      <c r="R121" s="16"/>
      <c r="S121" s="8"/>
    </row>
    <row r="122" spans="1:19" s="8" customFormat="1">
      <c r="A122" s="49"/>
      <c r="B122" s="49"/>
      <c r="C122" s="49"/>
      <c r="D122" s="49"/>
      <c r="E122" s="49"/>
      <c r="F122" s="49"/>
      <c r="G122" s="49"/>
      <c r="H122" s="49"/>
      <c r="I122" s="49"/>
      <c r="J122" s="15"/>
      <c r="K122" s="15"/>
      <c r="L122" s="15"/>
      <c r="M122" s="15"/>
      <c r="N122" s="15"/>
      <c r="O122" s="15"/>
      <c r="P122" s="15"/>
      <c r="Q122" s="15"/>
      <c r="R122" s="16"/>
    </row>
    <row r="123" spans="1:19">
      <c r="A123" s="68" t="s">
        <v>116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58"/>
      <c r="R123" s="8"/>
      <c r="S123" s="8"/>
    </row>
    <row r="124" spans="1:19" ht="18">
      <c r="A124" s="70" t="s">
        <v>27</v>
      </c>
      <c r="B124" s="71"/>
      <c r="C124" s="71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8"/>
      <c r="R124" s="8"/>
      <c r="S124" s="8"/>
    </row>
    <row r="125" spans="1:19">
      <c r="A125" s="68" t="s">
        <v>117</v>
      </c>
      <c r="B125" s="69"/>
      <c r="C125" s="69"/>
      <c r="D125" s="69"/>
      <c r="E125" s="69"/>
      <c r="F125" s="69"/>
      <c r="G125" s="69"/>
      <c r="H125" s="69"/>
      <c r="I125" s="69"/>
      <c r="J125" s="69"/>
      <c r="K125" s="69"/>
      <c r="L125" s="69"/>
      <c r="M125" s="69"/>
      <c r="N125" s="69"/>
      <c r="O125" s="69"/>
      <c r="P125" s="69"/>
      <c r="Q125" s="58"/>
      <c r="R125" s="8"/>
      <c r="S125" s="8"/>
    </row>
    <row r="126" spans="1:19">
      <c r="A126" s="62">
        <v>1</v>
      </c>
      <c r="B126" s="62" t="s">
        <v>89</v>
      </c>
      <c r="C126" s="12" t="s">
        <v>90</v>
      </c>
      <c r="D126" s="62" t="s">
        <v>30</v>
      </c>
      <c r="E126" s="62">
        <v>1</v>
      </c>
      <c r="F126" s="62" t="s">
        <v>42</v>
      </c>
      <c r="G126" s="62">
        <v>1</v>
      </c>
      <c r="H126" s="62" t="s">
        <v>52</v>
      </c>
      <c r="I126" s="62"/>
      <c r="J126" s="62">
        <v>31</v>
      </c>
      <c r="K126" s="62"/>
      <c r="L126" s="62">
        <v>12</v>
      </c>
      <c r="M126" s="62" t="s">
        <v>33</v>
      </c>
      <c r="N126" s="3">
        <f t="shared" ref="N126:N129" si="55">(IF(F126="OŽ",IF(L126=1,550.8,IF(L126=2,426.38,IF(L126=3,342.14,IF(L126=4,181.44,IF(L126=5,168.48,IF(L126=6,155.52,IF(L126=7,148.5,IF(L126=8,144,0))))))))+IF(L126&lt;=8,0,IF(L126&lt;=16,137.7,IF(L126&lt;=24,108,IF(L126&lt;=32,80.1,IF(L126&lt;=36,52.2,0)))))-IF(L126&lt;=8,0,IF(L126&lt;=16,(L126-9)*2.754,IF(L126&lt;=24,(L126-17)* 2.754,IF(L126&lt;=32,(L126-25)* 2.754,IF(L126&lt;=36,(L126-33)*2.754,0))))),0)+IF(F126="PČ",IF(L126=1,449,IF(L126=2,314.6,IF(L126=3,238,IF(L126=4,172,IF(L126=5,159,IF(L126=6,145,IF(L126=7,132,IF(L126=8,119,0))))))))+IF(L126&lt;=8,0,IF(L126&lt;=16,88,IF(L126&lt;=24,55,IF(L126&lt;=32,22,0))))-IF(L126&lt;=8,0,IF(L126&lt;=16,(L126-9)*2.245,IF(L126&lt;=24,(L126-17)*2.245,IF(L126&lt;=32,(L126-25)*2.245,0)))),0)+IF(F126="PČneol",IF(L126=1,85,IF(L126=2,64.61,IF(L126=3,50.76,IF(L126=4,16.25,IF(L126=5,15,IF(L126=6,13.75,IF(L126=7,12.5,IF(L126=8,11.25,0))))))))+IF(L126&lt;=8,0,IF(L126&lt;=16,9,0))-IF(L126&lt;=8,0,IF(L126&lt;=16,(L126-9)*0.425,0)),0)+IF(F126="PŽ",IF(L126=1,85,IF(L126=2,59.5,IF(L126=3,45,IF(L126=4,32.5,IF(L126=5,30,IF(L126=6,27.5,IF(L126=7,25,IF(L126=8,22.5,0))))))))+IF(L126&lt;=8,0,IF(L126&lt;=16,19,IF(L126&lt;=24,13,IF(L126&lt;=32,8,0))))-IF(L126&lt;=8,0,IF(L126&lt;=16,(L126-9)*0.425,IF(L126&lt;=24,(L126-17)*0.425,IF(L126&lt;=32,(L126-25)*0.425,0)))),0)+IF(F126="EČ",IF(L126=1,204,IF(L126=2,156.24,IF(L126=3,123.84,IF(L126=4,72,IF(L126=5,66,IF(L126=6,60,IF(L126=7,54,IF(L126=8,48,0))))))))+IF(L126&lt;=8,0,IF(L126&lt;=16,40,IF(L126&lt;=24,25,0)))-IF(L126&lt;=8,0,IF(L126&lt;=16,(L126-9)*1.02,IF(L126&lt;=24,(L126-17)*1.02,0))),0)+IF(F126="EČneol",IF(L126=1,68,IF(L126=2,51.69,IF(L126=3,40.61,IF(L126=4,13,IF(L126=5,12,IF(L126=6,11,IF(L126=7,10,IF(L126=8,9,0)))))))))+IF(F126="EŽ",IF(L126=1,68,IF(L126=2,47.6,IF(L126=3,36,IF(L126=4,18,IF(L126=5,16.5,IF(L126=6,15,IF(L126=7,13.5,IF(L126=8,12,0))))))))+IF(L126&lt;=8,0,IF(L126&lt;=16,10,IF(L126&lt;=24,6,0)))-IF(L126&lt;=8,0,IF(L126&lt;=16,(L126-9)*0.34,IF(L126&lt;=24,(L126-17)*0.34,0))),0)+IF(F126="PT",IF(L126=1,68,IF(L126=2,52.08,IF(L126=3,41.28,IF(L126=4,24,IF(L126=5,22,IF(L126=6,20,IF(L126=7,18,IF(L126=8,16,0))))))))+IF(L126&lt;=8,0,IF(L126&lt;=16,13,IF(L126&lt;=24,9,IF(L126&lt;=32,4,0))))-IF(L126&lt;=8,0,IF(L126&lt;=16,(L126-9)*0.34,IF(L126&lt;=24,(L126-17)*0.34,IF(L126&lt;=32,(L126-25)*0.34,0)))),0)+IF(F126="JOŽ",IF(L126=1,85,IF(L126=2,59.5,IF(L126=3,45,IF(L126=4,32.5,IF(L126=5,30,IF(L126=6,27.5,IF(L126=7,25,IF(L126=8,22.5,0))))))))+IF(L126&lt;=8,0,IF(L126&lt;=16,19,IF(L126&lt;=24,13,0)))-IF(L126&lt;=8,0,IF(L126&lt;=16,(L126-9)*0.425,IF(L126&lt;=24,(L126-17)*0.425,0))),0)+IF(F126="JPČ",IF(L126=1,68,IF(L126=2,47.6,IF(L126=3,36,IF(L126=4,26,IF(L126=5,24,IF(L126=6,22,IF(L126=7,20,IF(L126=8,18,0))))))))+IF(L126&lt;=8,0,IF(L126&lt;=16,13,IF(L126&lt;=24,9,0)))-IF(L126&lt;=8,0,IF(L126&lt;=16,(L126-9)*0.34,IF(L126&lt;=24,(L126-17)*0.34,0))),0)+IF(F126="JEČ",IF(L126=1,34,IF(L126=2,26.04,IF(L126=3,20.6,IF(L126=4,12,IF(L126=5,11,IF(L126=6,10,IF(L126=7,9,IF(L126=8,8,0))))))))+IF(L126&lt;=8,0,IF(L126&lt;=16,6,0))-IF(L126&lt;=8,0,IF(L126&lt;=16,(L126-9)*0.17,0)),0)+IF(F126="JEOF",IF(L126=1,34,IF(L126=2,26.04,IF(L126=3,20.6,IF(L126=4,12,IF(L126=5,11,IF(L126=6,10,IF(L126=7,9,IF(L126=8,8,0))))))))+IF(L126&lt;=8,0,IF(L126&lt;=16,6,0))-IF(L126&lt;=8,0,IF(L126&lt;=16,(L126-9)*0.17,0)),0)+IF(F126="JnPČ",IF(L126=1,51,IF(L126=2,35.7,IF(L126=3,27,IF(L126=4,19.5,IF(L126=5,18,IF(L126=6,16.5,IF(L126=7,15,IF(L126=8,13.5,0))))))))+IF(L126&lt;=8,0,IF(L126&lt;=16,10,0))-IF(L126&lt;=8,0,IF(L126&lt;=16,(L126-9)*0.255,0)),0)+IF(F126="JnEČ",IF(L126=1,25.5,IF(L126=2,19.53,IF(L126=3,15.48,IF(L126=4,9,IF(L126=5,8.25,IF(L126=6,7.5,IF(L126=7,6.75,IF(L126=8,6,0))))))))+IF(L126&lt;=8,0,IF(L126&lt;=16,5,0))-IF(L126&lt;=8,0,IF(L126&lt;=16,(L126-9)*0.1275,0)),0)+IF(F126="JčPČ",IF(L126=1,21.25,IF(L126=2,14.5,IF(L126=3,11.5,IF(L126=4,7,IF(L126=5,6.5,IF(L126=6,6,IF(L126=7,5.5,IF(L126=8,5,0))))))))+IF(L126&lt;=8,0,IF(L126&lt;=16,4,0))-IF(L126&lt;=8,0,IF(L126&lt;=16,(L126-9)*0.10625,0)),0)+IF(F126="JčEČ",IF(L126=1,17,IF(L126=2,13.02,IF(L126=3,10.32,IF(L126=4,6,IF(L126=5,5.5,IF(L126=6,5,IF(L126=7,4.5,IF(L126=8,4,0))))))))+IF(L126&lt;=8,0,IF(L126&lt;=16,3,0))-IF(L126&lt;=8,0,IF(L126&lt;=16,(L126-9)*0.085,0)),0)+IF(F126="NEAK",IF(L126=1,11.48,IF(L126=2,8.79,IF(L126=3,6.97,IF(L126=4,4.05,IF(L126=5,3.71,IF(L126=6,3.38,IF(L126=7,3.04,IF(L126=8,2.7,0))))))))+IF(L126&lt;=8,0,IF(L126&lt;=16,2,IF(L126&lt;=24,1.3,0)))-IF(L126&lt;=8,0,IF(L126&lt;=16,(L126-9)*0.0574,IF(L126&lt;=24,(L126-17)*0.0574,0))),0))*IF(L126&lt;0,1,IF(OR(F126="PČ",F126="PŽ",F126="PT"),IF(J126&lt;32,J126/32,1),1))* IF(L126&lt;0,1,IF(OR(F126="EČ",F126="EŽ",F126="JOŽ",F126="JPČ",F126="NEAK"),IF(J126&lt;24,J126/24,1),1))*IF(L126&lt;0,1,IF(OR(F126="PČneol",F126="JEČ",F126="JEOF",F126="JnPČ",F126="JnEČ",F126="JčPČ",F126="JčEČ"),IF(J126&lt;16,J126/16,1),1))*IF(L126&lt;0,1,IF(F126="EČneol",IF(J126&lt;8,J126/8,1),1))</f>
        <v>4.6174999999999997</v>
      </c>
      <c r="O126" s="9">
        <f t="shared" ref="O126:O129" si="56">IF(F126="OŽ",N126,IF(H126="Ne",IF(J126*0.3&lt;J126-L126,N126,0),IF(J126*0.1&lt;J126-L126,N126,0)))</f>
        <v>4.6174999999999997</v>
      </c>
      <c r="P126" s="4">
        <f t="shared" ref="P126" si="57">IF(O126=0,0,IF(F126="OŽ",IF(L126&gt;35,0,IF(J126&gt;35,(36-L126)*1.836,((36-L126)-(36-J126))*1.836)),0)+IF(F126="PČ",IF(L126&gt;31,0,IF(J126&gt;31,(32-L126)*1.347,((32-L126)-(32-J126))*1.347)),0)+ IF(F126="PČneol",IF(L126&gt;15,0,IF(J126&gt;15,(16-L126)*0.255,((16-L126)-(16-J126))*0.255)),0)+IF(F126="PŽ",IF(L126&gt;31,0,IF(J126&gt;31,(32-L126)*0.255,((32-L126)-(32-J126))*0.255)),0)+IF(F126="EČ",IF(L126&gt;23,0,IF(J126&gt;23,(24-L126)*0.612,((24-L126)-(24-J126))*0.612)),0)+IF(F126="EČneol",IF(L126&gt;7,0,IF(J126&gt;7,(8-L126)*0.204,((8-L126)-(8-J126))*0.204)),0)+IF(F126="EŽ",IF(L126&gt;23,0,IF(J126&gt;23,(24-L126)*0.204,((24-L126)-(24-J126))*0.204)),0)+IF(F126="PT",IF(L126&gt;31,0,IF(J126&gt;31,(32-L126)*0.204,((32-L126)-(32-J126))*0.204)),0)+IF(F126="JOŽ",IF(L126&gt;23,0,IF(J126&gt;23,(24-L126)*0.255,((24-L126)-(24-J126))*0.255)),0)+IF(F126="JPČ",IF(L126&gt;23,0,IF(J126&gt;23,(24-L126)*0.204,((24-L126)-(24-J126))*0.204)),0)+IF(F126="JEČ",IF(L126&gt;15,0,IF(J126&gt;15,(16-L126)*0.102,((16-L126)-(16-J126))*0.102)),0)+IF(F126="JEOF",IF(L126&gt;15,0,IF(J126&gt;15,(16-L126)*0.102,((16-L126)-(16-J126))*0.102)),0)+IF(F126="JnPČ",IF(L126&gt;15,0,IF(J126&gt;15,(16-L126)*0.153,((16-L126)-(16-J126))*0.153)),0)+IF(F126="JnEČ",IF(L126&gt;15,0,IF(J126&gt;15,(16-L126)*0.0765,((16-L126)-(16-J126))*0.0765)),0)+IF(F126="JčPČ",IF(L126&gt;15,0,IF(J126&gt;15,(16-L126)*0.06375,((16-L126)-(16-J126))*0.06375)),0)+IF(F126="JčEČ",IF(L126&gt;15,0,IF(J126&gt;15,(16-L126)*0.051,((16-L126)-(16-J126))*0.051)),0)+IF(F126="NEAK",IF(L126&gt;23,0,IF(J126&gt;23,(24-L126)*0.03444,((24-L126)-(24-J126))*0.03444)),0))</f>
        <v>0.30599999999999999</v>
      </c>
      <c r="Q126" s="11">
        <f t="shared" ref="Q126" si="58">IF(ISERROR(P126*100/N126),0,(P126*100/N126))</f>
        <v>6.6269626421223604</v>
      </c>
      <c r="R126" s="10">
        <f t="shared" ref="R126:R129" si="59">IF(Q126&lt;=30,O126+P126,O126+O126*0.3)*IF(G126=1,0.4,IF(G126=2,0.75,IF(G126="1 (kas 4 m. 1 k. nerengiamos)",0.52,1)))*IF(D126="olimpinė",1,IF(M126="Ne",0.5,1))*IF(OR(A$5="Lietuvos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federacija"),IF(OR(J126&lt;8,K126&lt;16),0,1),1)*E126*IF(I126&lt;=1,1,1/I126)*IF(OR(A$5="Lietuvos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126" s="8"/>
    </row>
    <row r="127" spans="1:19">
      <c r="A127" s="62">
        <v>2</v>
      </c>
      <c r="B127" s="62" t="s">
        <v>118</v>
      </c>
      <c r="C127" s="12" t="s">
        <v>90</v>
      </c>
      <c r="D127" s="62" t="s">
        <v>30</v>
      </c>
      <c r="E127" s="62">
        <v>1</v>
      </c>
      <c r="F127" s="62" t="s">
        <v>42</v>
      </c>
      <c r="G127" s="62">
        <v>1</v>
      </c>
      <c r="H127" s="62" t="s">
        <v>52</v>
      </c>
      <c r="I127" s="62"/>
      <c r="J127" s="62">
        <v>31</v>
      </c>
      <c r="K127" s="62"/>
      <c r="L127" s="62">
        <v>24</v>
      </c>
      <c r="M127" s="62" t="s">
        <v>33</v>
      </c>
      <c r="N127" s="3">
        <f t="shared" si="55"/>
        <v>0</v>
      </c>
      <c r="O127" s="9">
        <f t="shared" si="56"/>
        <v>0</v>
      </c>
      <c r="P127" s="4">
        <f t="shared" ref="P127:P129" si="60">IF(O127=0,0,IF(F127="OŽ",IF(L127&gt;35,0,IF(J127&gt;35,(36-L127)*1.836,((36-L127)-(36-J127))*1.836)),0)+IF(F127="PČ",IF(L127&gt;31,0,IF(J127&gt;31,(32-L127)*1.347,((32-L127)-(32-J127))*1.347)),0)+ IF(F127="PČneol",IF(L127&gt;15,0,IF(J127&gt;15,(16-L127)*0.255,((16-L127)-(16-J127))*0.255)),0)+IF(F127="PŽ",IF(L127&gt;31,0,IF(J127&gt;31,(32-L127)*0.255,((32-L127)-(32-J127))*0.255)),0)+IF(F127="EČ",IF(L127&gt;23,0,IF(J127&gt;23,(24-L127)*0.612,((24-L127)-(24-J127))*0.612)),0)+IF(F127="EČneol",IF(L127&gt;7,0,IF(J127&gt;7,(8-L127)*0.204,((8-L127)-(8-J127))*0.204)),0)+IF(F127="EŽ",IF(L127&gt;23,0,IF(J127&gt;23,(24-L127)*0.204,((24-L127)-(24-J127))*0.204)),0)+IF(F127="PT",IF(L127&gt;31,0,IF(J127&gt;31,(32-L127)*0.204,((32-L127)-(32-J127))*0.204)),0)+IF(F127="JOŽ",IF(L127&gt;23,0,IF(J127&gt;23,(24-L127)*0.255,((24-L127)-(24-J127))*0.255)),0)+IF(F127="JPČ",IF(L127&gt;23,0,IF(J127&gt;23,(24-L127)*0.204,((24-L127)-(24-J127))*0.204)),0)+IF(F127="JEČ",IF(L127&gt;15,0,IF(J127&gt;15,(16-L127)*0.102,((16-L127)-(16-J127))*0.102)),0)+IF(F127="JEOF",IF(L127&gt;15,0,IF(J127&gt;15,(16-L127)*0.102,((16-L127)-(16-J127))*0.102)),0)+IF(F127="JnPČ",IF(L127&gt;15,0,IF(J127&gt;15,(16-L127)*0.153,((16-L127)-(16-J127))*0.153)),0)+IF(F127="JnEČ",IF(L127&gt;15,0,IF(J127&gt;15,(16-L127)*0.0765,((16-L127)-(16-J127))*0.0765)),0)+IF(F127="JčPČ",IF(L127&gt;15,0,IF(J127&gt;15,(16-L127)*0.06375,((16-L127)-(16-J127))*0.06375)),0)+IF(F127="JčEČ",IF(L127&gt;15,0,IF(J127&gt;15,(16-L127)*0.051,((16-L127)-(16-J127))*0.051)),0)+IF(F127="NEAK",IF(L127&gt;23,0,IF(J127&gt;23,(24-L127)*0.03444,((24-L127)-(24-J127))*0.03444)),0))</f>
        <v>0</v>
      </c>
      <c r="Q127" s="11">
        <f t="shared" ref="Q127:Q129" si="61">IF(ISERROR(P127*100/N127),0,(P127*100/N127))</f>
        <v>0</v>
      </c>
      <c r="R127" s="10">
        <f t="shared" si="59"/>
        <v>0</v>
      </c>
      <c r="S127" s="8"/>
    </row>
    <row r="128" spans="1:19">
      <c r="A128" s="62">
        <v>3</v>
      </c>
      <c r="B128" s="62" t="s">
        <v>92</v>
      </c>
      <c r="C128" s="12" t="s">
        <v>93</v>
      </c>
      <c r="D128" s="62" t="s">
        <v>30</v>
      </c>
      <c r="E128" s="62">
        <v>1</v>
      </c>
      <c r="F128" s="62" t="s">
        <v>42</v>
      </c>
      <c r="G128" s="62">
        <v>1</v>
      </c>
      <c r="H128" s="62" t="s">
        <v>52</v>
      </c>
      <c r="I128" s="62"/>
      <c r="J128" s="62">
        <v>23</v>
      </c>
      <c r="K128" s="62"/>
      <c r="L128" s="62">
        <v>3</v>
      </c>
      <c r="M128" s="62" t="s">
        <v>33</v>
      </c>
      <c r="N128" s="3">
        <f t="shared" si="55"/>
        <v>15.48</v>
      </c>
      <c r="O128" s="9">
        <f t="shared" si="56"/>
        <v>15.48</v>
      </c>
      <c r="P128" s="4">
        <f t="shared" si="60"/>
        <v>0.99449999999999994</v>
      </c>
      <c r="Q128" s="11">
        <f t="shared" si="61"/>
        <v>6.4244186046511622</v>
      </c>
      <c r="R128" s="10">
        <f t="shared" si="59"/>
        <v>6.5898000000000003</v>
      </c>
      <c r="S128" s="8"/>
    </row>
    <row r="129" spans="1:19" ht="15" customHeight="1">
      <c r="A129" s="62">
        <v>4</v>
      </c>
      <c r="B129" s="62" t="s">
        <v>119</v>
      </c>
      <c r="C129" s="57" t="s">
        <v>97</v>
      </c>
      <c r="D129" s="62" t="s">
        <v>30</v>
      </c>
      <c r="E129" s="62">
        <v>1</v>
      </c>
      <c r="F129" s="62" t="s">
        <v>42</v>
      </c>
      <c r="G129" s="62">
        <v>1</v>
      </c>
      <c r="H129" s="62" t="s">
        <v>52</v>
      </c>
      <c r="I129" s="62"/>
      <c r="J129" s="62">
        <v>35</v>
      </c>
      <c r="K129" s="62"/>
      <c r="L129" s="62">
        <v>12</v>
      </c>
      <c r="M129" s="62" t="s">
        <v>33</v>
      </c>
      <c r="N129" s="3">
        <f t="shared" si="55"/>
        <v>4.6174999999999997</v>
      </c>
      <c r="O129" s="9">
        <f t="shared" si="56"/>
        <v>4.6174999999999997</v>
      </c>
      <c r="P129" s="4">
        <f t="shared" si="60"/>
        <v>0.30599999999999999</v>
      </c>
      <c r="Q129" s="11">
        <f t="shared" si="61"/>
        <v>6.6269626421223604</v>
      </c>
      <c r="R129" s="10">
        <f t="shared" si="59"/>
        <v>1.9694</v>
      </c>
      <c r="S129" s="8"/>
    </row>
    <row r="130" spans="1:19">
      <c r="A130" s="65" t="s">
        <v>34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7"/>
      <c r="R130" s="10">
        <f>SUM(R126:R129)</f>
        <v>10.528600000000001</v>
      </c>
      <c r="S130" s="8"/>
    </row>
    <row r="131" spans="1:19" ht="15.75">
      <c r="A131" s="24" t="s">
        <v>35</v>
      </c>
      <c r="B131" s="2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6"/>
      <c r="S131" s="8"/>
    </row>
    <row r="132" spans="1:19">
      <c r="A132" s="49" t="s">
        <v>46</v>
      </c>
      <c r="B132" s="49"/>
      <c r="C132" s="49"/>
      <c r="D132" s="49"/>
      <c r="E132" s="49"/>
      <c r="F132" s="49"/>
      <c r="G132" s="49"/>
      <c r="H132" s="49"/>
      <c r="I132" s="49"/>
      <c r="J132" s="15"/>
      <c r="K132" s="15"/>
      <c r="L132" s="15"/>
      <c r="M132" s="15"/>
      <c r="N132" s="15"/>
      <c r="O132" s="15"/>
      <c r="P132" s="15"/>
      <c r="Q132" s="15"/>
      <c r="R132" s="16"/>
      <c r="S132" s="8"/>
    </row>
    <row r="133" spans="1:19" s="8" customFormat="1">
      <c r="A133" s="49"/>
      <c r="B133" s="49"/>
      <c r="C133" s="49"/>
      <c r="D133" s="49"/>
      <c r="E133" s="49"/>
      <c r="F133" s="49"/>
      <c r="G133" s="49"/>
      <c r="H133" s="49"/>
      <c r="I133" s="49"/>
      <c r="J133" s="15"/>
      <c r="K133" s="15"/>
      <c r="L133" s="15"/>
      <c r="M133" s="15"/>
      <c r="N133" s="15"/>
      <c r="O133" s="15"/>
      <c r="P133" s="15"/>
      <c r="Q133" s="15"/>
      <c r="R133" s="16"/>
    </row>
    <row r="134" spans="1:19">
      <c r="A134" s="68" t="s">
        <v>120</v>
      </c>
      <c r="B134" s="69"/>
      <c r="C134" s="69"/>
      <c r="D134" s="69"/>
      <c r="E134" s="69"/>
      <c r="F134" s="69"/>
      <c r="G134" s="69"/>
      <c r="H134" s="69"/>
      <c r="I134" s="69"/>
      <c r="J134" s="69"/>
      <c r="K134" s="69"/>
      <c r="L134" s="69"/>
      <c r="M134" s="69"/>
      <c r="N134" s="69"/>
      <c r="O134" s="69"/>
      <c r="P134" s="69"/>
      <c r="Q134" s="58"/>
      <c r="R134" s="8"/>
      <c r="S134" s="8"/>
    </row>
    <row r="135" spans="1:19" ht="18">
      <c r="A135" s="70" t="s">
        <v>27</v>
      </c>
      <c r="B135" s="71"/>
      <c r="C135" s="71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8"/>
      <c r="R135" s="8"/>
      <c r="S135" s="8"/>
    </row>
    <row r="136" spans="1:19">
      <c r="A136" s="68" t="s">
        <v>121</v>
      </c>
      <c r="B136" s="69"/>
      <c r="C136" s="69"/>
      <c r="D136" s="69"/>
      <c r="E136" s="69"/>
      <c r="F136" s="69"/>
      <c r="G136" s="69"/>
      <c r="H136" s="69"/>
      <c r="I136" s="69"/>
      <c r="J136" s="69"/>
      <c r="K136" s="69"/>
      <c r="L136" s="69"/>
      <c r="M136" s="69"/>
      <c r="N136" s="69"/>
      <c r="O136" s="69"/>
      <c r="P136" s="69"/>
      <c r="Q136" s="58"/>
      <c r="R136" s="8"/>
      <c r="S136" s="8"/>
    </row>
    <row r="137" spans="1:19">
      <c r="A137" s="62">
        <v>1</v>
      </c>
      <c r="B137" s="62" t="s">
        <v>89</v>
      </c>
      <c r="C137" s="12" t="s">
        <v>90</v>
      </c>
      <c r="D137" s="62" t="s">
        <v>30</v>
      </c>
      <c r="E137" s="62">
        <v>1</v>
      </c>
      <c r="F137" s="62" t="s">
        <v>114</v>
      </c>
      <c r="G137" s="62">
        <v>1</v>
      </c>
      <c r="H137" s="62" t="s">
        <v>52</v>
      </c>
      <c r="I137" s="62"/>
      <c r="J137" s="62">
        <v>32</v>
      </c>
      <c r="K137" s="62"/>
      <c r="L137" s="62">
        <v>12</v>
      </c>
      <c r="M137" s="62" t="s">
        <v>33</v>
      </c>
      <c r="N137" s="3">
        <f t="shared" ref="N137:N138" si="62">(IF(F137="OŽ",IF(L137=1,550.8,IF(L137=2,426.38,IF(L137=3,342.14,IF(L137=4,181.44,IF(L137=5,168.48,IF(L137=6,155.52,IF(L137=7,148.5,IF(L137=8,144,0))))))))+IF(L137&lt;=8,0,IF(L137&lt;=16,137.7,IF(L137&lt;=24,108,IF(L137&lt;=32,80.1,IF(L137&lt;=36,52.2,0)))))-IF(L137&lt;=8,0,IF(L137&lt;=16,(L137-9)*2.754,IF(L137&lt;=24,(L137-17)* 2.754,IF(L137&lt;=32,(L137-25)* 2.754,IF(L137&lt;=36,(L137-33)*2.754,0))))),0)+IF(F137="PČ",IF(L137=1,449,IF(L137=2,314.6,IF(L137=3,238,IF(L137=4,172,IF(L137=5,159,IF(L137=6,145,IF(L137=7,132,IF(L137=8,119,0))))))))+IF(L137&lt;=8,0,IF(L137&lt;=16,88,IF(L137&lt;=24,55,IF(L137&lt;=32,22,0))))-IF(L137&lt;=8,0,IF(L137&lt;=16,(L137-9)*2.245,IF(L137&lt;=24,(L137-17)*2.245,IF(L137&lt;=32,(L137-25)*2.245,0)))),0)+IF(F137="PČneol",IF(L137=1,85,IF(L137=2,64.61,IF(L137=3,50.76,IF(L137=4,16.25,IF(L137=5,15,IF(L137=6,13.75,IF(L137=7,12.5,IF(L137=8,11.25,0))))))))+IF(L137&lt;=8,0,IF(L137&lt;=16,9,0))-IF(L137&lt;=8,0,IF(L137&lt;=16,(L137-9)*0.425,0)),0)+IF(F137="PŽ",IF(L137=1,85,IF(L137=2,59.5,IF(L137=3,45,IF(L137=4,32.5,IF(L137=5,30,IF(L137=6,27.5,IF(L137=7,25,IF(L137=8,22.5,0))))))))+IF(L137&lt;=8,0,IF(L137&lt;=16,19,IF(L137&lt;=24,13,IF(L137&lt;=32,8,0))))-IF(L137&lt;=8,0,IF(L137&lt;=16,(L137-9)*0.425,IF(L137&lt;=24,(L137-17)*0.425,IF(L137&lt;=32,(L137-25)*0.425,0)))),0)+IF(F137="EČ",IF(L137=1,204,IF(L137=2,156.24,IF(L137=3,123.84,IF(L137=4,72,IF(L137=5,66,IF(L137=6,60,IF(L137=7,54,IF(L137=8,48,0))))))))+IF(L137&lt;=8,0,IF(L137&lt;=16,40,IF(L137&lt;=24,25,0)))-IF(L137&lt;=8,0,IF(L137&lt;=16,(L137-9)*1.02,IF(L137&lt;=24,(L137-17)*1.02,0))),0)+IF(F137="EČneol",IF(L137=1,68,IF(L137=2,51.69,IF(L137=3,40.61,IF(L137=4,13,IF(L137=5,12,IF(L137=6,11,IF(L137=7,10,IF(L137=8,9,0)))))))))+IF(F137="EŽ",IF(L137=1,68,IF(L137=2,47.6,IF(L137=3,36,IF(L137=4,18,IF(L137=5,16.5,IF(L137=6,15,IF(L137=7,13.5,IF(L137=8,12,0))))))))+IF(L137&lt;=8,0,IF(L137&lt;=16,10,IF(L137&lt;=24,6,0)))-IF(L137&lt;=8,0,IF(L137&lt;=16,(L137-9)*0.34,IF(L137&lt;=24,(L137-17)*0.34,0))),0)+IF(F137="PT",IF(L137=1,68,IF(L137=2,52.08,IF(L137=3,41.28,IF(L137=4,24,IF(L137=5,22,IF(L137=6,20,IF(L137=7,18,IF(L137=8,16,0))))))))+IF(L137&lt;=8,0,IF(L137&lt;=16,13,IF(L137&lt;=24,9,IF(L137&lt;=32,4,0))))-IF(L137&lt;=8,0,IF(L137&lt;=16,(L137-9)*0.34,IF(L137&lt;=24,(L137-17)*0.34,IF(L137&lt;=32,(L137-25)*0.34,0)))),0)+IF(F137="JOŽ",IF(L137=1,85,IF(L137=2,59.5,IF(L137=3,45,IF(L137=4,32.5,IF(L137=5,30,IF(L137=6,27.5,IF(L137=7,25,IF(L137=8,22.5,0))))))))+IF(L137&lt;=8,0,IF(L137&lt;=16,19,IF(L137&lt;=24,13,0)))-IF(L137&lt;=8,0,IF(L137&lt;=16,(L137-9)*0.425,IF(L137&lt;=24,(L137-17)*0.425,0))),0)+IF(F137="JPČ",IF(L137=1,68,IF(L137=2,47.6,IF(L137=3,36,IF(L137=4,26,IF(L137=5,24,IF(L137=6,22,IF(L137=7,20,IF(L137=8,18,0))))))))+IF(L137&lt;=8,0,IF(L137&lt;=16,13,IF(L137&lt;=24,9,0)))-IF(L137&lt;=8,0,IF(L137&lt;=16,(L137-9)*0.34,IF(L137&lt;=24,(L137-17)*0.34,0))),0)+IF(F137="JEČ",IF(L137=1,34,IF(L137=2,26.04,IF(L137=3,20.6,IF(L137=4,12,IF(L137=5,11,IF(L137=6,10,IF(L137=7,9,IF(L137=8,8,0))))))))+IF(L137&lt;=8,0,IF(L137&lt;=16,6,0))-IF(L137&lt;=8,0,IF(L137&lt;=16,(L137-9)*0.17,0)),0)+IF(F137="JEOF",IF(L137=1,34,IF(L137=2,26.04,IF(L137=3,20.6,IF(L137=4,12,IF(L137=5,11,IF(L137=6,10,IF(L137=7,9,IF(L137=8,8,0))))))))+IF(L137&lt;=8,0,IF(L137&lt;=16,6,0))-IF(L137&lt;=8,0,IF(L137&lt;=16,(L137-9)*0.17,0)),0)+IF(F137="JnPČ",IF(L137=1,51,IF(L137=2,35.7,IF(L137=3,27,IF(L137=4,19.5,IF(L137=5,18,IF(L137=6,16.5,IF(L137=7,15,IF(L137=8,13.5,0))))))))+IF(L137&lt;=8,0,IF(L137&lt;=16,10,0))-IF(L137&lt;=8,0,IF(L137&lt;=16,(L137-9)*0.255,0)),0)+IF(F137="JnEČ",IF(L137=1,25.5,IF(L137=2,19.53,IF(L137=3,15.48,IF(L137=4,9,IF(L137=5,8.25,IF(L137=6,7.5,IF(L137=7,6.75,IF(L137=8,6,0))))))))+IF(L137&lt;=8,0,IF(L137&lt;=16,5,0))-IF(L137&lt;=8,0,IF(L137&lt;=16,(L137-9)*0.1275,0)),0)+IF(F137="JčPČ",IF(L137=1,21.25,IF(L137=2,14.5,IF(L137=3,11.5,IF(L137=4,7,IF(L137=5,6.5,IF(L137=6,6,IF(L137=7,5.5,IF(L137=8,5,0))))))))+IF(L137&lt;=8,0,IF(L137&lt;=16,4,0))-IF(L137&lt;=8,0,IF(L137&lt;=16,(L137-9)*0.10625,0)),0)+IF(F137="JčEČ",IF(L137=1,17,IF(L137=2,13.02,IF(L137=3,10.32,IF(L137=4,6,IF(L137=5,5.5,IF(L137=6,5,IF(L137=7,4.5,IF(L137=8,4,0))))))))+IF(L137&lt;=8,0,IF(L137&lt;=16,3,0))-IF(L137&lt;=8,0,IF(L137&lt;=16,(L137-9)*0.085,0)),0)+IF(F137="NEAK",IF(L137=1,11.48,IF(L137=2,8.79,IF(L137=3,6.97,IF(L137=4,4.05,IF(L137=5,3.71,IF(L137=6,3.38,IF(L137=7,3.04,IF(L137=8,2.7,0))))))))+IF(L137&lt;=8,0,IF(L137&lt;=16,2,IF(L137&lt;=24,1.3,0)))-IF(L137&lt;=8,0,IF(L137&lt;=16,(L137-9)*0.0574,IF(L137&lt;=24,(L137-17)*0.0574,0))),0))*IF(L137&lt;0,1,IF(OR(F137="PČ",F137="PŽ",F137="PT"),IF(J137&lt;32,J137/32,1),1))* IF(L137&lt;0,1,IF(OR(F137="EČ",F137="EŽ",F137="JOŽ",F137="JPČ",F137="NEAK"),IF(J137&lt;24,J137/24,1),1))*IF(L137&lt;0,1,IF(OR(F137="PČneol",F137="JEČ",F137="JEOF",F137="JnPČ",F137="JnEČ",F137="JčPČ",F137="JčEČ"),IF(J137&lt;16,J137/16,1),1))*IF(L137&lt;0,1,IF(F137="EČneol",IF(J137&lt;8,J137/8,1),1))</f>
        <v>5.49</v>
      </c>
      <c r="O137" s="9">
        <f t="shared" ref="O137:O138" si="63">IF(F137="OŽ",N137,IF(H137="Ne",IF(J137*0.3&lt;J137-L137,N137,0),IF(J137*0.1&lt;J137-L137,N137,0)))</f>
        <v>5.49</v>
      </c>
      <c r="P137" s="4">
        <f t="shared" ref="P137" si="64">IF(O137=0,0,IF(F137="OŽ",IF(L137&gt;35,0,IF(J137&gt;35,(36-L137)*1.836,((36-L137)-(36-J137))*1.836)),0)+IF(F137="PČ",IF(L137&gt;31,0,IF(J137&gt;31,(32-L137)*1.347,((32-L137)-(32-J137))*1.347)),0)+ IF(F137="PČneol",IF(L137&gt;15,0,IF(J137&gt;15,(16-L137)*0.255,((16-L137)-(16-J137))*0.255)),0)+IF(F137="PŽ",IF(L137&gt;31,0,IF(J137&gt;31,(32-L137)*0.255,((32-L137)-(32-J137))*0.255)),0)+IF(F137="EČ",IF(L137&gt;23,0,IF(J137&gt;23,(24-L137)*0.612,((24-L137)-(24-J137))*0.612)),0)+IF(F137="EČneol",IF(L137&gt;7,0,IF(J137&gt;7,(8-L137)*0.204,((8-L137)-(8-J137))*0.204)),0)+IF(F137="EŽ",IF(L137&gt;23,0,IF(J137&gt;23,(24-L137)*0.204,((24-L137)-(24-J137))*0.204)),0)+IF(F137="PT",IF(L137&gt;31,0,IF(J137&gt;31,(32-L137)*0.204,((32-L137)-(32-J137))*0.204)),0)+IF(F137="JOŽ",IF(L137&gt;23,0,IF(J137&gt;23,(24-L137)*0.255,((24-L137)-(24-J137))*0.255)),0)+IF(F137="JPČ",IF(L137&gt;23,0,IF(J137&gt;23,(24-L137)*0.204,((24-L137)-(24-J137))*0.204)),0)+IF(F137="JEČ",IF(L137&gt;15,0,IF(J137&gt;15,(16-L137)*0.102,((16-L137)-(16-J137))*0.102)),0)+IF(F137="JEOF",IF(L137&gt;15,0,IF(J137&gt;15,(16-L137)*0.102,((16-L137)-(16-J137))*0.102)),0)+IF(F137="JnPČ",IF(L137&gt;15,0,IF(J137&gt;15,(16-L137)*0.153,((16-L137)-(16-J137))*0.153)),0)+IF(F137="JnEČ",IF(L137&gt;15,0,IF(J137&gt;15,(16-L137)*0.0765,((16-L137)-(16-J137))*0.0765)),0)+IF(F137="JčPČ",IF(L137&gt;15,0,IF(J137&gt;15,(16-L137)*0.06375,((16-L137)-(16-J137))*0.06375)),0)+IF(F137="JčEČ",IF(L137&gt;15,0,IF(J137&gt;15,(16-L137)*0.051,((16-L137)-(16-J137))*0.051)),0)+IF(F137="NEAK",IF(L137&gt;23,0,IF(J137&gt;23,(24-L137)*0.03444,((24-L137)-(24-J137))*0.03444)),0))</f>
        <v>0.40799999999999997</v>
      </c>
      <c r="Q137" s="11">
        <f t="shared" ref="Q137" si="65">IF(ISERROR(P137*100/N137),0,(P137*100/N137))</f>
        <v>7.4316939890710376</v>
      </c>
      <c r="R137" s="10">
        <f t="shared" ref="R137:R138" si="66">IF(Q137&lt;=30,O137+P137,O137+O137*0.3)*IF(G137=1,0.4,IF(G137=2,0.75,IF(G137="1 (kas 4 m. 1 k. nerengiamos)",0.52,1)))*IF(D137="olimpinė",1,IF(M137="Ne",0.5,1))*IF(OR(A$5="Lietuvos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federacija"),IF(OR(J137&lt;8,K137&lt;16),0,1),1)*E137*IF(I137&lt;=1,1,1/I137)*IF(OR(A$5="Lietuvos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2.3592000000000004</v>
      </c>
      <c r="S137" s="8"/>
    </row>
    <row r="138" spans="1:19">
      <c r="A138" s="62">
        <v>2</v>
      </c>
      <c r="B138" s="62" t="s">
        <v>92</v>
      </c>
      <c r="C138" s="12" t="s">
        <v>122</v>
      </c>
      <c r="D138" s="62" t="s">
        <v>30</v>
      </c>
      <c r="E138" s="62">
        <v>1</v>
      </c>
      <c r="F138" s="62" t="s">
        <v>114</v>
      </c>
      <c r="G138" s="62">
        <v>1</v>
      </c>
      <c r="H138" s="62" t="s">
        <v>52</v>
      </c>
      <c r="I138" s="62"/>
      <c r="J138" s="62">
        <v>18</v>
      </c>
      <c r="K138" s="62"/>
      <c r="L138" s="62">
        <v>13</v>
      </c>
      <c r="M138" s="62" t="s">
        <v>33</v>
      </c>
      <c r="N138" s="3">
        <f t="shared" si="62"/>
        <v>5.32</v>
      </c>
      <c r="O138" s="9">
        <f t="shared" si="63"/>
        <v>0</v>
      </c>
      <c r="P138" s="4">
        <f t="shared" ref="P138" si="67">IF(O138=0,0,IF(F138="OŽ",IF(L138&gt;35,0,IF(J138&gt;35,(36-L138)*1.836,((36-L138)-(36-J138))*1.836)),0)+IF(F138="PČ",IF(L138&gt;31,0,IF(J138&gt;31,(32-L138)*1.347,((32-L138)-(32-J138))*1.347)),0)+ IF(F138="PČneol",IF(L138&gt;15,0,IF(J138&gt;15,(16-L138)*0.255,((16-L138)-(16-J138))*0.255)),0)+IF(F138="PŽ",IF(L138&gt;31,0,IF(J138&gt;31,(32-L138)*0.255,((32-L138)-(32-J138))*0.255)),0)+IF(F138="EČ",IF(L138&gt;23,0,IF(J138&gt;23,(24-L138)*0.612,((24-L138)-(24-J138))*0.612)),0)+IF(F138="EČneol",IF(L138&gt;7,0,IF(J138&gt;7,(8-L138)*0.204,((8-L138)-(8-J138))*0.204)),0)+IF(F138="EŽ",IF(L138&gt;23,0,IF(J138&gt;23,(24-L138)*0.204,((24-L138)-(24-J138))*0.204)),0)+IF(F138="PT",IF(L138&gt;31,0,IF(J138&gt;31,(32-L138)*0.204,((32-L138)-(32-J138))*0.204)),0)+IF(F138="JOŽ",IF(L138&gt;23,0,IF(J138&gt;23,(24-L138)*0.255,((24-L138)-(24-J138))*0.255)),0)+IF(F138="JPČ",IF(L138&gt;23,0,IF(J138&gt;23,(24-L138)*0.204,((24-L138)-(24-J138))*0.204)),0)+IF(F138="JEČ",IF(L138&gt;15,0,IF(J138&gt;15,(16-L138)*0.102,((16-L138)-(16-J138))*0.102)),0)+IF(F138="JEOF",IF(L138&gt;15,0,IF(J138&gt;15,(16-L138)*0.102,((16-L138)-(16-J138))*0.102)),0)+IF(F138="JnPČ",IF(L138&gt;15,0,IF(J138&gt;15,(16-L138)*0.153,((16-L138)-(16-J138))*0.153)),0)+IF(F138="JnEČ",IF(L138&gt;15,0,IF(J138&gt;15,(16-L138)*0.0765,((16-L138)-(16-J138))*0.0765)),0)+IF(F138="JčPČ",IF(L138&gt;15,0,IF(J138&gt;15,(16-L138)*0.06375,((16-L138)-(16-J138))*0.06375)),0)+IF(F138="JčEČ",IF(L138&gt;15,0,IF(J138&gt;15,(16-L138)*0.051,((16-L138)-(16-J138))*0.051)),0)+IF(F138="NEAK",IF(L138&gt;23,0,IF(J138&gt;23,(24-L138)*0.03444,((24-L138)-(24-J138))*0.03444)),0))</f>
        <v>0</v>
      </c>
      <c r="Q138" s="11">
        <f t="shared" ref="Q138" si="68">IF(ISERROR(P138*100/N138),0,(P138*100/N138))</f>
        <v>0</v>
      </c>
      <c r="R138" s="10">
        <f t="shared" si="66"/>
        <v>0</v>
      </c>
      <c r="S138" s="8"/>
    </row>
    <row r="139" spans="1:19">
      <c r="A139" s="65" t="s">
        <v>34</v>
      </c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7"/>
      <c r="R139" s="10">
        <f>SUM(R137:R138)</f>
        <v>2.3592000000000004</v>
      </c>
      <c r="S139" s="8"/>
    </row>
    <row r="140" spans="1:19" ht="15.75">
      <c r="A140" s="24" t="s">
        <v>35</v>
      </c>
      <c r="B140" s="2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6"/>
      <c r="S140" s="8"/>
    </row>
    <row r="141" spans="1:19">
      <c r="A141" s="49" t="s">
        <v>46</v>
      </c>
      <c r="B141" s="49"/>
      <c r="C141" s="49"/>
      <c r="D141" s="49"/>
      <c r="E141" s="49"/>
      <c r="F141" s="49"/>
      <c r="G141" s="49"/>
      <c r="H141" s="49"/>
      <c r="I141" s="49"/>
      <c r="J141" s="15"/>
      <c r="K141" s="15"/>
      <c r="L141" s="15"/>
      <c r="M141" s="15"/>
      <c r="N141" s="15"/>
      <c r="O141" s="15"/>
      <c r="P141" s="15"/>
      <c r="Q141" s="15"/>
      <c r="R141" s="16"/>
      <c r="S141" s="8"/>
    </row>
    <row r="142" spans="1:19" s="8" customFormat="1">
      <c r="A142" s="49"/>
      <c r="B142" s="49"/>
      <c r="C142" s="49"/>
      <c r="D142" s="49"/>
      <c r="E142" s="49"/>
      <c r="F142" s="49"/>
      <c r="G142" s="49"/>
      <c r="H142" s="49"/>
      <c r="I142" s="49"/>
      <c r="J142" s="15"/>
      <c r="K142" s="15"/>
      <c r="L142" s="15"/>
      <c r="M142" s="15"/>
      <c r="N142" s="15"/>
      <c r="O142" s="15"/>
      <c r="P142" s="15"/>
      <c r="Q142" s="15"/>
      <c r="R142" s="16"/>
    </row>
    <row r="143" spans="1:19">
      <c r="A143" s="68" t="s">
        <v>123</v>
      </c>
      <c r="B143" s="69"/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58"/>
      <c r="R143" s="8"/>
      <c r="S143" s="8"/>
    </row>
    <row r="144" spans="1:19" ht="18">
      <c r="A144" s="70" t="s">
        <v>27</v>
      </c>
      <c r="B144" s="71"/>
      <c r="C144" s="71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8"/>
      <c r="R144" s="8"/>
      <c r="S144" s="8"/>
    </row>
    <row r="145" spans="1:19">
      <c r="A145" s="68" t="s">
        <v>124</v>
      </c>
      <c r="B145" s="69"/>
      <c r="C145" s="69"/>
      <c r="D145" s="69"/>
      <c r="E145" s="69"/>
      <c r="F145" s="69"/>
      <c r="G145" s="69"/>
      <c r="H145" s="69"/>
      <c r="I145" s="69"/>
      <c r="J145" s="69"/>
      <c r="K145" s="69"/>
      <c r="L145" s="69"/>
      <c r="M145" s="69"/>
      <c r="N145" s="69"/>
      <c r="O145" s="69"/>
      <c r="P145" s="69"/>
      <c r="Q145" s="58"/>
      <c r="R145" s="8"/>
      <c r="S145" s="8"/>
    </row>
    <row r="146" spans="1:19" ht="60">
      <c r="A146" s="62">
        <v>1</v>
      </c>
      <c r="B146" s="62" t="s">
        <v>57</v>
      </c>
      <c r="C146" s="12" t="s">
        <v>58</v>
      </c>
      <c r="D146" s="62" t="s">
        <v>30</v>
      </c>
      <c r="E146" s="62">
        <v>1</v>
      </c>
      <c r="F146" s="62" t="s">
        <v>98</v>
      </c>
      <c r="G146" s="62" t="s">
        <v>99</v>
      </c>
      <c r="H146" s="62" t="s">
        <v>52</v>
      </c>
      <c r="I146" s="62"/>
      <c r="J146" s="62">
        <v>75</v>
      </c>
      <c r="K146" s="62"/>
      <c r="L146" s="62">
        <v>70</v>
      </c>
      <c r="M146" s="62" t="s">
        <v>33</v>
      </c>
      <c r="N146" s="3">
        <f t="shared" ref="N146:N148" si="69">(IF(F146="OŽ",IF(L146=1,550.8,IF(L146=2,426.38,IF(L146=3,342.14,IF(L146=4,181.44,IF(L146=5,168.48,IF(L146=6,155.52,IF(L146=7,148.5,IF(L146=8,144,0))))))))+IF(L146&lt;=8,0,IF(L146&lt;=16,137.7,IF(L146&lt;=24,108,IF(L146&lt;=32,80.1,IF(L146&lt;=36,52.2,0)))))-IF(L146&lt;=8,0,IF(L146&lt;=16,(L146-9)*2.754,IF(L146&lt;=24,(L146-17)* 2.754,IF(L146&lt;=32,(L146-25)* 2.754,IF(L146&lt;=36,(L146-33)*2.754,0))))),0)+IF(F146="PČ",IF(L146=1,449,IF(L146=2,314.6,IF(L146=3,238,IF(L146=4,172,IF(L146=5,159,IF(L146=6,145,IF(L146=7,132,IF(L146=8,119,0))))))))+IF(L146&lt;=8,0,IF(L146&lt;=16,88,IF(L146&lt;=24,55,IF(L146&lt;=32,22,0))))-IF(L146&lt;=8,0,IF(L146&lt;=16,(L146-9)*2.245,IF(L146&lt;=24,(L146-17)*2.245,IF(L146&lt;=32,(L146-25)*2.245,0)))),0)+IF(F146="PČneol",IF(L146=1,85,IF(L146=2,64.61,IF(L146=3,50.76,IF(L146=4,16.25,IF(L146=5,15,IF(L146=6,13.75,IF(L146=7,12.5,IF(L146=8,11.25,0))))))))+IF(L146&lt;=8,0,IF(L146&lt;=16,9,0))-IF(L146&lt;=8,0,IF(L146&lt;=16,(L146-9)*0.425,0)),0)+IF(F146="PŽ",IF(L146=1,85,IF(L146=2,59.5,IF(L146=3,45,IF(L146=4,32.5,IF(L146=5,30,IF(L146=6,27.5,IF(L146=7,25,IF(L146=8,22.5,0))))))))+IF(L146&lt;=8,0,IF(L146&lt;=16,19,IF(L146&lt;=24,13,IF(L146&lt;=32,8,0))))-IF(L146&lt;=8,0,IF(L146&lt;=16,(L146-9)*0.425,IF(L146&lt;=24,(L146-17)*0.425,IF(L146&lt;=32,(L146-25)*0.425,0)))),0)+IF(F146="EČ",IF(L146=1,204,IF(L146=2,156.24,IF(L146=3,123.84,IF(L146=4,72,IF(L146=5,66,IF(L146=6,60,IF(L146=7,54,IF(L146=8,48,0))))))))+IF(L146&lt;=8,0,IF(L146&lt;=16,40,IF(L146&lt;=24,25,0)))-IF(L146&lt;=8,0,IF(L146&lt;=16,(L146-9)*1.02,IF(L146&lt;=24,(L146-17)*1.02,0))),0)+IF(F146="EČneol",IF(L146=1,68,IF(L146=2,51.69,IF(L146=3,40.61,IF(L146=4,13,IF(L146=5,12,IF(L146=6,11,IF(L146=7,10,IF(L146=8,9,0)))))))))+IF(F146="EŽ",IF(L146=1,68,IF(L146=2,47.6,IF(L146=3,36,IF(L146=4,18,IF(L146=5,16.5,IF(L146=6,15,IF(L146=7,13.5,IF(L146=8,12,0))))))))+IF(L146&lt;=8,0,IF(L146&lt;=16,10,IF(L146&lt;=24,6,0)))-IF(L146&lt;=8,0,IF(L146&lt;=16,(L146-9)*0.34,IF(L146&lt;=24,(L146-17)*0.34,0))),0)+IF(F146="PT",IF(L146=1,68,IF(L146=2,52.08,IF(L146=3,41.28,IF(L146=4,24,IF(L146=5,22,IF(L146=6,20,IF(L146=7,18,IF(L146=8,16,0))))))))+IF(L146&lt;=8,0,IF(L146&lt;=16,13,IF(L146&lt;=24,9,IF(L146&lt;=32,4,0))))-IF(L146&lt;=8,0,IF(L146&lt;=16,(L146-9)*0.34,IF(L146&lt;=24,(L146-17)*0.34,IF(L146&lt;=32,(L146-25)*0.34,0)))),0)+IF(F146="JOŽ",IF(L146=1,85,IF(L146=2,59.5,IF(L146=3,45,IF(L146=4,32.5,IF(L146=5,30,IF(L146=6,27.5,IF(L146=7,25,IF(L146=8,22.5,0))))))))+IF(L146&lt;=8,0,IF(L146&lt;=16,19,IF(L146&lt;=24,13,0)))-IF(L146&lt;=8,0,IF(L146&lt;=16,(L146-9)*0.425,IF(L146&lt;=24,(L146-17)*0.425,0))),0)+IF(F146="JPČ",IF(L146=1,68,IF(L146=2,47.6,IF(L146=3,36,IF(L146=4,26,IF(L146=5,24,IF(L146=6,22,IF(L146=7,20,IF(L146=8,18,0))))))))+IF(L146&lt;=8,0,IF(L146&lt;=16,13,IF(L146&lt;=24,9,0)))-IF(L146&lt;=8,0,IF(L146&lt;=16,(L146-9)*0.34,IF(L146&lt;=24,(L146-17)*0.34,0))),0)+IF(F146="JEČ",IF(L146=1,34,IF(L146=2,26.04,IF(L146=3,20.6,IF(L146=4,12,IF(L146=5,11,IF(L146=6,10,IF(L146=7,9,IF(L146=8,8,0))))))))+IF(L146&lt;=8,0,IF(L146&lt;=16,6,0))-IF(L146&lt;=8,0,IF(L146&lt;=16,(L146-9)*0.17,0)),0)+IF(F146="JEOF",IF(L146=1,34,IF(L146=2,26.04,IF(L146=3,20.6,IF(L146=4,12,IF(L146=5,11,IF(L146=6,10,IF(L146=7,9,IF(L146=8,8,0))))))))+IF(L146&lt;=8,0,IF(L146&lt;=16,6,0))-IF(L146&lt;=8,0,IF(L146&lt;=16,(L146-9)*0.17,0)),0)+IF(F146="JnPČ",IF(L146=1,51,IF(L146=2,35.7,IF(L146=3,27,IF(L146=4,19.5,IF(L146=5,18,IF(L146=6,16.5,IF(L146=7,15,IF(L146=8,13.5,0))))))))+IF(L146&lt;=8,0,IF(L146&lt;=16,10,0))-IF(L146&lt;=8,0,IF(L146&lt;=16,(L146-9)*0.255,0)),0)+IF(F146="JnEČ",IF(L146=1,25.5,IF(L146=2,19.53,IF(L146=3,15.48,IF(L146=4,9,IF(L146=5,8.25,IF(L146=6,7.5,IF(L146=7,6.75,IF(L146=8,6,0))))))))+IF(L146&lt;=8,0,IF(L146&lt;=16,5,0))-IF(L146&lt;=8,0,IF(L146&lt;=16,(L146-9)*0.1275,0)),0)+IF(F146="JčPČ",IF(L146=1,21.25,IF(L146=2,14.5,IF(L146=3,11.5,IF(L146=4,7,IF(L146=5,6.5,IF(L146=6,6,IF(L146=7,5.5,IF(L146=8,5,0))))))))+IF(L146&lt;=8,0,IF(L146&lt;=16,4,0))-IF(L146&lt;=8,0,IF(L146&lt;=16,(L146-9)*0.10625,0)),0)+IF(F146="JčEČ",IF(L146=1,17,IF(L146=2,13.02,IF(L146=3,10.32,IF(L146=4,6,IF(L146=5,5.5,IF(L146=6,5,IF(L146=7,4.5,IF(L146=8,4,0))))))))+IF(L146&lt;=8,0,IF(L146&lt;=16,3,0))-IF(L146&lt;=8,0,IF(L146&lt;=16,(L146-9)*0.085,0)),0)+IF(F146="NEAK",IF(L146=1,11.48,IF(L146=2,8.79,IF(L146=3,6.97,IF(L146=4,4.05,IF(L146=5,3.71,IF(L146=6,3.38,IF(L146=7,3.04,IF(L146=8,2.7,0))))))))+IF(L146&lt;=8,0,IF(L146&lt;=16,2,IF(L146&lt;=24,1.3,0)))-IF(L146&lt;=8,0,IF(L146&lt;=16,(L146-9)*0.0574,IF(L146&lt;=24,(L146-17)*0.0574,0))),0))*IF(L146&lt;0,1,IF(OR(F146="PČ",F146="PŽ",F146="PT"),IF(J146&lt;32,J146/32,1),1))* IF(L146&lt;0,1,IF(OR(F146="EČ",F146="EŽ",F146="JOŽ",F146="JPČ",F146="NEAK"),IF(J146&lt;24,J146/24,1),1))*IF(L146&lt;0,1,IF(OR(F146="PČneol",F146="JEČ",F146="JEOF",F146="JnPČ",F146="JnEČ",F146="JčPČ",F146="JčEČ"),IF(J146&lt;16,J146/16,1),1))*IF(L146&lt;0,1,IF(F146="EČneol",IF(J146&lt;8,J146/8,1),1))</f>
        <v>0</v>
      </c>
      <c r="O146" s="9">
        <f t="shared" ref="O146:O148" si="70">IF(F146="OŽ",N146,IF(H146="Ne",IF(J146*0.3&lt;J146-L146,N146,0),IF(J146*0.1&lt;J146-L146,N146,0)))</f>
        <v>0</v>
      </c>
      <c r="P146" s="4">
        <f t="shared" ref="P146" si="71">IF(O146=0,0,IF(F146="OŽ",IF(L146&gt;35,0,IF(J146&gt;35,(36-L146)*1.836,((36-L146)-(36-J146))*1.836)),0)+IF(F146="PČ",IF(L146&gt;31,0,IF(J146&gt;31,(32-L146)*1.347,((32-L146)-(32-J146))*1.347)),0)+ IF(F146="PČneol",IF(L146&gt;15,0,IF(J146&gt;15,(16-L146)*0.255,((16-L146)-(16-J146))*0.255)),0)+IF(F146="PŽ",IF(L146&gt;31,0,IF(J146&gt;31,(32-L146)*0.255,((32-L146)-(32-J146))*0.255)),0)+IF(F146="EČ",IF(L146&gt;23,0,IF(J146&gt;23,(24-L146)*0.612,((24-L146)-(24-J146))*0.612)),0)+IF(F146="EČneol",IF(L146&gt;7,0,IF(J146&gt;7,(8-L146)*0.204,((8-L146)-(8-J146))*0.204)),0)+IF(F146="EŽ",IF(L146&gt;23,0,IF(J146&gt;23,(24-L146)*0.204,((24-L146)-(24-J146))*0.204)),0)+IF(F146="PT",IF(L146&gt;31,0,IF(J146&gt;31,(32-L146)*0.204,((32-L146)-(32-J146))*0.204)),0)+IF(F146="JOŽ",IF(L146&gt;23,0,IF(J146&gt;23,(24-L146)*0.255,((24-L146)-(24-J146))*0.255)),0)+IF(F146="JPČ",IF(L146&gt;23,0,IF(J146&gt;23,(24-L146)*0.204,((24-L146)-(24-J146))*0.204)),0)+IF(F146="JEČ",IF(L146&gt;15,0,IF(J146&gt;15,(16-L146)*0.102,((16-L146)-(16-J146))*0.102)),0)+IF(F146="JEOF",IF(L146&gt;15,0,IF(J146&gt;15,(16-L146)*0.102,((16-L146)-(16-J146))*0.102)),0)+IF(F146="JnPČ",IF(L146&gt;15,0,IF(J146&gt;15,(16-L146)*0.153,((16-L146)-(16-J146))*0.153)),0)+IF(F146="JnEČ",IF(L146&gt;15,0,IF(J146&gt;15,(16-L146)*0.0765,((16-L146)-(16-J146))*0.0765)),0)+IF(F146="JčPČ",IF(L146&gt;15,0,IF(J146&gt;15,(16-L146)*0.06375,((16-L146)-(16-J146))*0.06375)),0)+IF(F146="JčEČ",IF(L146&gt;15,0,IF(J146&gt;15,(16-L146)*0.051,((16-L146)-(16-J146))*0.051)),0)+IF(F146="NEAK",IF(L146&gt;23,0,IF(J146&gt;23,(24-L146)*0.03444,((24-L146)-(24-J146))*0.03444)),0))</f>
        <v>0</v>
      </c>
      <c r="Q146" s="11">
        <f t="shared" ref="Q146" si="72">IF(ISERROR(P146*100/N146),0,(P146*100/N146))</f>
        <v>0</v>
      </c>
      <c r="R146" s="10">
        <f t="shared" ref="R146:R148" si="73">IF(Q146&lt;=30,O146+P146,O146+O146*0.3)*IF(G146=1,0.4,IF(G146=2,0.75,IF(G146="1 (kas 4 m. 1 k. nerengiamos)",0.52,1)))*IF(D146="olimpinė",1,IF(M146="Ne",0.5,1))*IF(OR(A$5="Lietuvos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federacija"),IF(OR(J146&lt;8,K146&lt;16),0,1),1)*E146*IF(I146&lt;=1,1,1/I146)*IF(OR(A$5="Lietuvos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46" s="8"/>
    </row>
    <row r="147" spans="1:19" ht="60">
      <c r="A147" s="62">
        <v>2</v>
      </c>
      <c r="B147" s="62" t="s">
        <v>125</v>
      </c>
      <c r="C147" s="12" t="s">
        <v>60</v>
      </c>
      <c r="D147" s="62" t="s">
        <v>30</v>
      </c>
      <c r="E147" s="62">
        <v>1</v>
      </c>
      <c r="F147" s="62" t="s">
        <v>98</v>
      </c>
      <c r="G147" s="62" t="s">
        <v>99</v>
      </c>
      <c r="H147" s="62" t="s">
        <v>52</v>
      </c>
      <c r="I147" s="62"/>
      <c r="J147" s="62">
        <v>54</v>
      </c>
      <c r="K147" s="62"/>
      <c r="L147" s="62">
        <v>12</v>
      </c>
      <c r="M147" s="62" t="s">
        <v>33</v>
      </c>
      <c r="N147" s="3">
        <f t="shared" si="69"/>
        <v>81.265000000000001</v>
      </c>
      <c r="O147" s="9">
        <f t="shared" si="70"/>
        <v>81.265000000000001</v>
      </c>
      <c r="P147" s="4">
        <f t="shared" ref="P147:P148" si="74">IF(O147=0,0,IF(F147="OŽ",IF(L147&gt;35,0,IF(J147&gt;35,(36-L147)*1.836,((36-L147)-(36-J147))*1.836)),0)+IF(F147="PČ",IF(L147&gt;31,0,IF(J147&gt;31,(32-L147)*1.347,((32-L147)-(32-J147))*1.347)),0)+ IF(F147="PČneol",IF(L147&gt;15,0,IF(J147&gt;15,(16-L147)*0.255,((16-L147)-(16-J147))*0.255)),0)+IF(F147="PŽ",IF(L147&gt;31,0,IF(J147&gt;31,(32-L147)*0.255,((32-L147)-(32-J147))*0.255)),0)+IF(F147="EČ",IF(L147&gt;23,0,IF(J147&gt;23,(24-L147)*0.612,((24-L147)-(24-J147))*0.612)),0)+IF(F147="EČneol",IF(L147&gt;7,0,IF(J147&gt;7,(8-L147)*0.204,((8-L147)-(8-J147))*0.204)),0)+IF(F147="EŽ",IF(L147&gt;23,0,IF(J147&gt;23,(24-L147)*0.204,((24-L147)-(24-J147))*0.204)),0)+IF(F147="PT",IF(L147&gt;31,0,IF(J147&gt;31,(32-L147)*0.204,((32-L147)-(32-J147))*0.204)),0)+IF(F147="JOŽ",IF(L147&gt;23,0,IF(J147&gt;23,(24-L147)*0.255,((24-L147)-(24-J147))*0.255)),0)+IF(F147="JPČ",IF(L147&gt;23,0,IF(J147&gt;23,(24-L147)*0.204,((24-L147)-(24-J147))*0.204)),0)+IF(F147="JEČ",IF(L147&gt;15,0,IF(J147&gt;15,(16-L147)*0.102,((16-L147)-(16-J147))*0.102)),0)+IF(F147="JEOF",IF(L147&gt;15,0,IF(J147&gt;15,(16-L147)*0.102,((16-L147)-(16-J147))*0.102)),0)+IF(F147="JnPČ",IF(L147&gt;15,0,IF(J147&gt;15,(16-L147)*0.153,((16-L147)-(16-J147))*0.153)),0)+IF(F147="JnEČ",IF(L147&gt;15,0,IF(J147&gt;15,(16-L147)*0.0765,((16-L147)-(16-J147))*0.0765)),0)+IF(F147="JčPČ",IF(L147&gt;15,0,IF(J147&gt;15,(16-L147)*0.06375,((16-L147)-(16-J147))*0.06375)),0)+IF(F147="JčEČ",IF(L147&gt;15,0,IF(J147&gt;15,(16-L147)*0.051,((16-L147)-(16-J147))*0.051)),0)+IF(F147="NEAK",IF(L147&gt;23,0,IF(J147&gt;23,(24-L147)*0.03444,((24-L147)-(24-J147))*0.03444)),0))</f>
        <v>26.939999999999998</v>
      </c>
      <c r="Q147" s="11">
        <f t="shared" ref="Q147:Q148" si="75">IF(ISERROR(P147*100/N147),0,(P147*100/N147))</f>
        <v>33.150802928690091</v>
      </c>
      <c r="R147" s="10">
        <f t="shared" si="73"/>
        <v>54.935139999999997</v>
      </c>
      <c r="S147" s="8"/>
    </row>
    <row r="148" spans="1:19" ht="60">
      <c r="A148" s="62">
        <v>3</v>
      </c>
      <c r="B148" s="62" t="s">
        <v>68</v>
      </c>
      <c r="C148" s="12" t="s">
        <v>29</v>
      </c>
      <c r="D148" s="62" t="s">
        <v>30</v>
      </c>
      <c r="E148" s="62">
        <v>1</v>
      </c>
      <c r="F148" s="62" t="s">
        <v>98</v>
      </c>
      <c r="G148" s="62" t="s">
        <v>99</v>
      </c>
      <c r="H148" s="62" t="s">
        <v>52</v>
      </c>
      <c r="I148" s="62"/>
      <c r="J148" s="62">
        <v>33</v>
      </c>
      <c r="K148" s="62"/>
      <c r="L148" s="62">
        <v>24</v>
      </c>
      <c r="M148" s="62" t="s">
        <v>33</v>
      </c>
      <c r="N148" s="3">
        <f t="shared" si="69"/>
        <v>39.284999999999997</v>
      </c>
      <c r="O148" s="9">
        <f t="shared" si="70"/>
        <v>0</v>
      </c>
      <c r="P148" s="4">
        <f t="shared" si="74"/>
        <v>0</v>
      </c>
      <c r="Q148" s="11">
        <f t="shared" si="75"/>
        <v>0</v>
      </c>
      <c r="R148" s="10">
        <f t="shared" si="73"/>
        <v>0</v>
      </c>
      <c r="S148" s="8"/>
    </row>
    <row r="149" spans="1:19">
      <c r="A149" s="65" t="s">
        <v>34</v>
      </c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7"/>
      <c r="R149" s="10">
        <f>SUM(R146:R148)</f>
        <v>54.935139999999997</v>
      </c>
      <c r="S149" s="8"/>
    </row>
    <row r="150" spans="1:19" ht="15.75">
      <c r="A150" s="24" t="s">
        <v>35</v>
      </c>
      <c r="B150" s="2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6"/>
      <c r="S150" s="8"/>
    </row>
    <row r="151" spans="1:19">
      <c r="A151" s="49" t="s">
        <v>46</v>
      </c>
      <c r="B151" s="49"/>
      <c r="C151" s="49"/>
      <c r="D151" s="49"/>
      <c r="E151" s="49"/>
      <c r="F151" s="49"/>
      <c r="G151" s="49"/>
      <c r="H151" s="49"/>
      <c r="I151" s="49"/>
      <c r="J151" s="15"/>
      <c r="K151" s="15"/>
      <c r="L151" s="15"/>
      <c r="M151" s="15"/>
      <c r="N151" s="15"/>
      <c r="O151" s="15"/>
      <c r="P151" s="15"/>
      <c r="Q151" s="15"/>
      <c r="R151" s="16"/>
      <c r="S151" s="8"/>
    </row>
    <row r="152" spans="1:19" s="8" customFormat="1">
      <c r="A152" s="49"/>
      <c r="B152" s="49"/>
      <c r="C152" s="49"/>
      <c r="D152" s="49"/>
      <c r="E152" s="49"/>
      <c r="F152" s="49"/>
      <c r="G152" s="49"/>
      <c r="H152" s="49"/>
      <c r="I152" s="49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19" ht="13.9" customHeight="1">
      <c r="A153" s="68" t="s">
        <v>126</v>
      </c>
      <c r="B153" s="69"/>
      <c r="C153" s="69"/>
      <c r="D153" s="69"/>
      <c r="E153" s="69"/>
      <c r="F153" s="69"/>
      <c r="G153" s="69"/>
      <c r="H153" s="69"/>
      <c r="I153" s="69"/>
      <c r="J153" s="69"/>
      <c r="K153" s="69"/>
      <c r="L153" s="69"/>
      <c r="M153" s="69"/>
      <c r="N153" s="69"/>
      <c r="O153" s="69"/>
      <c r="P153" s="69"/>
      <c r="Q153" s="58"/>
      <c r="R153" s="8"/>
      <c r="S153" s="8"/>
    </row>
    <row r="154" spans="1:19" ht="15.6" customHeight="1">
      <c r="A154" s="70" t="s">
        <v>27</v>
      </c>
      <c r="B154" s="71"/>
      <c r="C154" s="71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8"/>
      <c r="R154" s="8"/>
      <c r="S154" s="8"/>
    </row>
    <row r="155" spans="1:19" ht="13.9" customHeight="1">
      <c r="A155" s="68" t="s">
        <v>127</v>
      </c>
      <c r="B155" s="69"/>
      <c r="C155" s="69"/>
      <c r="D155" s="69"/>
      <c r="E155" s="69"/>
      <c r="F155" s="69"/>
      <c r="G155" s="69"/>
      <c r="H155" s="69"/>
      <c r="I155" s="69"/>
      <c r="J155" s="69"/>
      <c r="K155" s="69"/>
      <c r="L155" s="69"/>
      <c r="M155" s="69"/>
      <c r="N155" s="69"/>
      <c r="O155" s="69"/>
      <c r="P155" s="69"/>
      <c r="Q155" s="58"/>
      <c r="R155" s="8"/>
      <c r="S155" s="8"/>
    </row>
    <row r="156" spans="1:19">
      <c r="A156" s="62">
        <v>1</v>
      </c>
      <c r="B156" s="62" t="s">
        <v>89</v>
      </c>
      <c r="C156" s="12" t="s">
        <v>90</v>
      </c>
      <c r="D156" s="62" t="s">
        <v>30</v>
      </c>
      <c r="E156" s="62">
        <v>1</v>
      </c>
      <c r="F156" s="62" t="s">
        <v>42</v>
      </c>
      <c r="G156" s="62">
        <v>1</v>
      </c>
      <c r="H156" s="62" t="s">
        <v>52</v>
      </c>
      <c r="I156" s="62"/>
      <c r="J156" s="62">
        <v>31</v>
      </c>
      <c r="K156" s="62"/>
      <c r="L156" s="62">
        <v>12</v>
      </c>
      <c r="M156" s="62" t="s">
        <v>33</v>
      </c>
      <c r="N156" s="3">
        <f t="shared" ref="N156:N159" si="76">(IF(F156="OŽ",IF(L156=1,550.8,IF(L156=2,426.38,IF(L156=3,342.14,IF(L156=4,181.44,IF(L156=5,168.48,IF(L156=6,155.52,IF(L156=7,148.5,IF(L156=8,144,0))))))))+IF(L156&lt;=8,0,IF(L156&lt;=16,137.7,IF(L156&lt;=24,108,IF(L156&lt;=32,80.1,IF(L156&lt;=36,52.2,0)))))-IF(L156&lt;=8,0,IF(L156&lt;=16,(L156-9)*2.754,IF(L156&lt;=24,(L156-17)* 2.754,IF(L156&lt;=32,(L156-25)* 2.754,IF(L156&lt;=36,(L156-33)*2.754,0))))),0)+IF(F156="PČ",IF(L156=1,449,IF(L156=2,314.6,IF(L156=3,238,IF(L156=4,172,IF(L156=5,159,IF(L156=6,145,IF(L156=7,132,IF(L156=8,119,0))))))))+IF(L156&lt;=8,0,IF(L156&lt;=16,88,IF(L156&lt;=24,55,IF(L156&lt;=32,22,0))))-IF(L156&lt;=8,0,IF(L156&lt;=16,(L156-9)*2.245,IF(L156&lt;=24,(L156-17)*2.245,IF(L156&lt;=32,(L156-25)*2.245,0)))),0)+IF(F156="PČneol",IF(L156=1,85,IF(L156=2,64.61,IF(L156=3,50.76,IF(L156=4,16.25,IF(L156=5,15,IF(L156=6,13.75,IF(L156=7,12.5,IF(L156=8,11.25,0))))))))+IF(L156&lt;=8,0,IF(L156&lt;=16,9,0))-IF(L156&lt;=8,0,IF(L156&lt;=16,(L156-9)*0.425,0)),0)+IF(F156="PŽ",IF(L156=1,85,IF(L156=2,59.5,IF(L156=3,45,IF(L156=4,32.5,IF(L156=5,30,IF(L156=6,27.5,IF(L156=7,25,IF(L156=8,22.5,0))))))))+IF(L156&lt;=8,0,IF(L156&lt;=16,19,IF(L156&lt;=24,13,IF(L156&lt;=32,8,0))))-IF(L156&lt;=8,0,IF(L156&lt;=16,(L156-9)*0.425,IF(L156&lt;=24,(L156-17)*0.425,IF(L156&lt;=32,(L156-25)*0.425,0)))),0)+IF(F156="EČ",IF(L156=1,204,IF(L156=2,156.24,IF(L156=3,123.84,IF(L156=4,72,IF(L156=5,66,IF(L156=6,60,IF(L156=7,54,IF(L156=8,48,0))))))))+IF(L156&lt;=8,0,IF(L156&lt;=16,40,IF(L156&lt;=24,25,0)))-IF(L156&lt;=8,0,IF(L156&lt;=16,(L156-9)*1.02,IF(L156&lt;=24,(L156-17)*1.02,0))),0)+IF(F156="EČneol",IF(L156=1,68,IF(L156=2,51.69,IF(L156=3,40.61,IF(L156=4,13,IF(L156=5,12,IF(L156=6,11,IF(L156=7,10,IF(L156=8,9,0)))))))))+IF(F156="EŽ",IF(L156=1,68,IF(L156=2,47.6,IF(L156=3,36,IF(L156=4,18,IF(L156=5,16.5,IF(L156=6,15,IF(L156=7,13.5,IF(L156=8,12,0))))))))+IF(L156&lt;=8,0,IF(L156&lt;=16,10,IF(L156&lt;=24,6,0)))-IF(L156&lt;=8,0,IF(L156&lt;=16,(L156-9)*0.34,IF(L156&lt;=24,(L156-17)*0.34,0))),0)+IF(F156="PT",IF(L156=1,68,IF(L156=2,52.08,IF(L156=3,41.28,IF(L156=4,24,IF(L156=5,22,IF(L156=6,20,IF(L156=7,18,IF(L156=8,16,0))))))))+IF(L156&lt;=8,0,IF(L156&lt;=16,13,IF(L156&lt;=24,9,IF(L156&lt;=32,4,0))))-IF(L156&lt;=8,0,IF(L156&lt;=16,(L156-9)*0.34,IF(L156&lt;=24,(L156-17)*0.34,IF(L156&lt;=32,(L156-25)*0.34,0)))),0)+IF(F156="JOŽ",IF(L156=1,85,IF(L156=2,59.5,IF(L156=3,45,IF(L156=4,32.5,IF(L156=5,30,IF(L156=6,27.5,IF(L156=7,25,IF(L156=8,22.5,0))))))))+IF(L156&lt;=8,0,IF(L156&lt;=16,19,IF(L156&lt;=24,13,0)))-IF(L156&lt;=8,0,IF(L156&lt;=16,(L156-9)*0.425,IF(L156&lt;=24,(L156-17)*0.425,0))),0)+IF(F156="JPČ",IF(L156=1,68,IF(L156=2,47.6,IF(L156=3,36,IF(L156=4,26,IF(L156=5,24,IF(L156=6,22,IF(L156=7,20,IF(L156=8,18,0))))))))+IF(L156&lt;=8,0,IF(L156&lt;=16,13,IF(L156&lt;=24,9,0)))-IF(L156&lt;=8,0,IF(L156&lt;=16,(L156-9)*0.34,IF(L156&lt;=24,(L156-17)*0.34,0))),0)+IF(F156="JEČ",IF(L156=1,34,IF(L156=2,26.04,IF(L156=3,20.6,IF(L156=4,12,IF(L156=5,11,IF(L156=6,10,IF(L156=7,9,IF(L156=8,8,0))))))))+IF(L156&lt;=8,0,IF(L156&lt;=16,6,0))-IF(L156&lt;=8,0,IF(L156&lt;=16,(L156-9)*0.17,0)),0)+IF(F156="JEOF",IF(L156=1,34,IF(L156=2,26.04,IF(L156=3,20.6,IF(L156=4,12,IF(L156=5,11,IF(L156=6,10,IF(L156=7,9,IF(L156=8,8,0))))))))+IF(L156&lt;=8,0,IF(L156&lt;=16,6,0))-IF(L156&lt;=8,0,IF(L156&lt;=16,(L156-9)*0.17,0)),0)+IF(F156="JnPČ",IF(L156=1,51,IF(L156=2,35.7,IF(L156=3,27,IF(L156=4,19.5,IF(L156=5,18,IF(L156=6,16.5,IF(L156=7,15,IF(L156=8,13.5,0))))))))+IF(L156&lt;=8,0,IF(L156&lt;=16,10,0))-IF(L156&lt;=8,0,IF(L156&lt;=16,(L156-9)*0.255,0)),0)+IF(F156="JnEČ",IF(L156=1,25.5,IF(L156=2,19.53,IF(L156=3,15.48,IF(L156=4,9,IF(L156=5,8.25,IF(L156=6,7.5,IF(L156=7,6.75,IF(L156=8,6,0))))))))+IF(L156&lt;=8,0,IF(L156&lt;=16,5,0))-IF(L156&lt;=8,0,IF(L156&lt;=16,(L156-9)*0.1275,0)),0)+IF(F156="JčPČ",IF(L156=1,21.25,IF(L156=2,14.5,IF(L156=3,11.5,IF(L156=4,7,IF(L156=5,6.5,IF(L156=6,6,IF(L156=7,5.5,IF(L156=8,5,0))))))))+IF(L156&lt;=8,0,IF(L156&lt;=16,4,0))-IF(L156&lt;=8,0,IF(L156&lt;=16,(L156-9)*0.10625,0)),0)+IF(F156="JčEČ",IF(L156=1,17,IF(L156=2,13.02,IF(L156=3,10.32,IF(L156=4,6,IF(L156=5,5.5,IF(L156=6,5,IF(L156=7,4.5,IF(L156=8,4,0))))))))+IF(L156&lt;=8,0,IF(L156&lt;=16,3,0))-IF(L156&lt;=8,0,IF(L156&lt;=16,(L156-9)*0.085,0)),0)+IF(F156="NEAK",IF(L156=1,11.48,IF(L156=2,8.79,IF(L156=3,6.97,IF(L156=4,4.05,IF(L156=5,3.71,IF(L156=6,3.38,IF(L156=7,3.04,IF(L156=8,2.7,0))))))))+IF(L156&lt;=8,0,IF(L156&lt;=16,2,IF(L156&lt;=24,1.3,0)))-IF(L156&lt;=8,0,IF(L156&lt;=16,(L156-9)*0.0574,IF(L156&lt;=24,(L156-17)*0.0574,0))),0))*IF(L156&lt;0,1,IF(OR(F156="PČ",F156="PŽ",F156="PT"),IF(J156&lt;32,J156/32,1),1))* IF(L156&lt;0,1,IF(OR(F156="EČ",F156="EŽ",F156="JOŽ",F156="JPČ",F156="NEAK"),IF(J156&lt;24,J156/24,1),1))*IF(L156&lt;0,1,IF(OR(F156="PČneol",F156="JEČ",F156="JEOF",F156="JnPČ",F156="JnEČ",F156="JčPČ",F156="JčEČ"),IF(J156&lt;16,J156/16,1),1))*IF(L156&lt;0,1,IF(F156="EČneol",IF(J156&lt;8,J156/8,1),1))</f>
        <v>4.6174999999999997</v>
      </c>
      <c r="O156" s="9">
        <f t="shared" ref="O156:O159" si="77">IF(F156="OŽ",N156,IF(H156="Ne",IF(J156*0.3&lt;J156-L156,N156,0),IF(J156*0.1&lt;J156-L156,N156,0)))</f>
        <v>4.6174999999999997</v>
      </c>
      <c r="P156" s="4">
        <f t="shared" ref="P156" si="78">IF(O156=0,0,IF(F156="OŽ",IF(L156&gt;35,0,IF(J156&gt;35,(36-L156)*1.836,((36-L156)-(36-J156))*1.836)),0)+IF(F156="PČ",IF(L156&gt;31,0,IF(J156&gt;31,(32-L156)*1.347,((32-L156)-(32-J156))*1.347)),0)+ IF(F156="PČneol",IF(L156&gt;15,0,IF(J156&gt;15,(16-L156)*0.255,((16-L156)-(16-J156))*0.255)),0)+IF(F156="PŽ",IF(L156&gt;31,0,IF(J156&gt;31,(32-L156)*0.255,((32-L156)-(32-J156))*0.255)),0)+IF(F156="EČ",IF(L156&gt;23,0,IF(J156&gt;23,(24-L156)*0.612,((24-L156)-(24-J156))*0.612)),0)+IF(F156="EČneol",IF(L156&gt;7,0,IF(J156&gt;7,(8-L156)*0.204,((8-L156)-(8-J156))*0.204)),0)+IF(F156="EŽ",IF(L156&gt;23,0,IF(J156&gt;23,(24-L156)*0.204,((24-L156)-(24-J156))*0.204)),0)+IF(F156="PT",IF(L156&gt;31,0,IF(J156&gt;31,(32-L156)*0.204,((32-L156)-(32-J156))*0.204)),0)+IF(F156="JOŽ",IF(L156&gt;23,0,IF(J156&gt;23,(24-L156)*0.255,((24-L156)-(24-J156))*0.255)),0)+IF(F156="JPČ",IF(L156&gt;23,0,IF(J156&gt;23,(24-L156)*0.204,((24-L156)-(24-J156))*0.204)),0)+IF(F156="JEČ",IF(L156&gt;15,0,IF(J156&gt;15,(16-L156)*0.102,((16-L156)-(16-J156))*0.102)),0)+IF(F156="JEOF",IF(L156&gt;15,0,IF(J156&gt;15,(16-L156)*0.102,((16-L156)-(16-J156))*0.102)),0)+IF(F156="JnPČ",IF(L156&gt;15,0,IF(J156&gt;15,(16-L156)*0.153,((16-L156)-(16-J156))*0.153)),0)+IF(F156="JnEČ",IF(L156&gt;15,0,IF(J156&gt;15,(16-L156)*0.0765,((16-L156)-(16-J156))*0.0765)),0)+IF(F156="JčPČ",IF(L156&gt;15,0,IF(J156&gt;15,(16-L156)*0.06375,((16-L156)-(16-J156))*0.06375)),0)+IF(F156="JčEČ",IF(L156&gt;15,0,IF(J156&gt;15,(16-L156)*0.051,((16-L156)-(16-J156))*0.051)),0)+IF(F156="NEAK",IF(L156&gt;23,0,IF(J156&gt;23,(24-L156)*0.03444,((24-L156)-(24-J156))*0.03444)),0))</f>
        <v>0.30599999999999999</v>
      </c>
      <c r="Q156" s="11">
        <f t="shared" ref="Q156" si="79">IF(ISERROR(P156*100/N156),0,(P156*100/N156))</f>
        <v>6.6269626421223604</v>
      </c>
      <c r="R156" s="10">
        <f t="shared" ref="R156:R159" si="80">IF(Q156&lt;=30,O156+P156,O156+O156*0.3)*IF(G156=1,0.4,IF(G156=2,0.75,IF(G156="1 (kas 4 m. 1 k. nerengiamos)",0.52,1)))*IF(D156="olimpinė",1,IF(M156="Ne",0.5,1))*IF(OR(A$5="Lietuvos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federacija"),IF(OR(J156&lt;8,K156&lt;16),0,1),1)*E156*IF(I156&lt;=1,1,1/I156)*IF(OR(A$5="Lietuvos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1.9694</v>
      </c>
      <c r="S156" s="8"/>
    </row>
    <row r="157" spans="1:19">
      <c r="A157" s="62">
        <v>2</v>
      </c>
      <c r="B157" s="62" t="s">
        <v>118</v>
      </c>
      <c r="C157" s="12" t="s">
        <v>90</v>
      </c>
      <c r="D157" s="62" t="s">
        <v>30</v>
      </c>
      <c r="E157" s="62">
        <v>1</v>
      </c>
      <c r="F157" s="62" t="s">
        <v>42</v>
      </c>
      <c r="G157" s="62">
        <v>1</v>
      </c>
      <c r="H157" s="62" t="s">
        <v>52</v>
      </c>
      <c r="I157" s="62"/>
      <c r="J157" s="62">
        <v>31</v>
      </c>
      <c r="K157" s="62"/>
      <c r="L157" s="62">
        <v>24</v>
      </c>
      <c r="M157" s="62" t="s">
        <v>33</v>
      </c>
      <c r="N157" s="3">
        <f t="shared" si="76"/>
        <v>0</v>
      </c>
      <c r="O157" s="9">
        <f t="shared" si="77"/>
        <v>0</v>
      </c>
      <c r="P157" s="4">
        <f t="shared" ref="P157:P159" si="81">IF(O157=0,0,IF(F157="OŽ",IF(L157&gt;35,0,IF(J157&gt;35,(36-L157)*1.836,((36-L157)-(36-J157))*1.836)),0)+IF(F157="PČ",IF(L157&gt;31,0,IF(J157&gt;31,(32-L157)*1.347,((32-L157)-(32-J157))*1.347)),0)+ IF(F157="PČneol",IF(L157&gt;15,0,IF(J157&gt;15,(16-L157)*0.255,((16-L157)-(16-J157))*0.255)),0)+IF(F157="PŽ",IF(L157&gt;31,0,IF(J157&gt;31,(32-L157)*0.255,((32-L157)-(32-J157))*0.255)),0)+IF(F157="EČ",IF(L157&gt;23,0,IF(J157&gt;23,(24-L157)*0.612,((24-L157)-(24-J157))*0.612)),0)+IF(F157="EČneol",IF(L157&gt;7,0,IF(J157&gt;7,(8-L157)*0.204,((8-L157)-(8-J157))*0.204)),0)+IF(F157="EŽ",IF(L157&gt;23,0,IF(J157&gt;23,(24-L157)*0.204,((24-L157)-(24-J157))*0.204)),0)+IF(F157="PT",IF(L157&gt;31,0,IF(J157&gt;31,(32-L157)*0.204,((32-L157)-(32-J157))*0.204)),0)+IF(F157="JOŽ",IF(L157&gt;23,0,IF(J157&gt;23,(24-L157)*0.255,((24-L157)-(24-J157))*0.255)),0)+IF(F157="JPČ",IF(L157&gt;23,0,IF(J157&gt;23,(24-L157)*0.204,((24-L157)-(24-J157))*0.204)),0)+IF(F157="JEČ",IF(L157&gt;15,0,IF(J157&gt;15,(16-L157)*0.102,((16-L157)-(16-J157))*0.102)),0)+IF(F157="JEOF",IF(L157&gt;15,0,IF(J157&gt;15,(16-L157)*0.102,((16-L157)-(16-J157))*0.102)),0)+IF(F157="JnPČ",IF(L157&gt;15,0,IF(J157&gt;15,(16-L157)*0.153,((16-L157)-(16-J157))*0.153)),0)+IF(F157="JnEČ",IF(L157&gt;15,0,IF(J157&gt;15,(16-L157)*0.0765,((16-L157)-(16-J157))*0.0765)),0)+IF(F157="JčPČ",IF(L157&gt;15,0,IF(J157&gt;15,(16-L157)*0.06375,((16-L157)-(16-J157))*0.06375)),0)+IF(F157="JčEČ",IF(L157&gt;15,0,IF(J157&gt;15,(16-L157)*0.051,((16-L157)-(16-J157))*0.051)),0)+IF(F157="NEAK",IF(L157&gt;23,0,IF(J157&gt;23,(24-L157)*0.03444,((24-L157)-(24-J157))*0.03444)),0))</f>
        <v>0</v>
      </c>
      <c r="Q157" s="11">
        <f t="shared" ref="Q157:Q159" si="82">IF(ISERROR(P157*100/N157),0,(P157*100/N157))</f>
        <v>0</v>
      </c>
      <c r="R157" s="10">
        <f t="shared" si="80"/>
        <v>0</v>
      </c>
      <c r="S157" s="8"/>
    </row>
    <row r="158" spans="1:19">
      <c r="A158" s="62">
        <v>3</v>
      </c>
      <c r="B158" s="62" t="s">
        <v>92</v>
      </c>
      <c r="C158" s="12" t="s">
        <v>93</v>
      </c>
      <c r="D158" s="62" t="s">
        <v>30</v>
      </c>
      <c r="E158" s="62">
        <v>1</v>
      </c>
      <c r="F158" s="62" t="s">
        <v>42</v>
      </c>
      <c r="G158" s="62">
        <v>1</v>
      </c>
      <c r="H158" s="62" t="s">
        <v>52</v>
      </c>
      <c r="I158" s="62"/>
      <c r="J158" s="62">
        <v>23</v>
      </c>
      <c r="K158" s="62"/>
      <c r="L158" s="62">
        <v>3</v>
      </c>
      <c r="M158" s="62" t="s">
        <v>33</v>
      </c>
      <c r="N158" s="3">
        <f t="shared" si="76"/>
        <v>15.48</v>
      </c>
      <c r="O158" s="9">
        <f t="shared" si="77"/>
        <v>15.48</v>
      </c>
      <c r="P158" s="4">
        <f t="shared" si="81"/>
        <v>0.99449999999999994</v>
      </c>
      <c r="Q158" s="11">
        <f t="shared" si="82"/>
        <v>6.4244186046511622</v>
      </c>
      <c r="R158" s="10">
        <f t="shared" si="80"/>
        <v>6.5898000000000003</v>
      </c>
      <c r="S158" s="8"/>
    </row>
    <row r="159" spans="1:19">
      <c r="A159" s="62">
        <v>4</v>
      </c>
      <c r="B159" s="62" t="s">
        <v>119</v>
      </c>
      <c r="C159" s="12" t="s">
        <v>50</v>
      </c>
      <c r="D159" s="62" t="s">
        <v>30</v>
      </c>
      <c r="E159" s="62">
        <v>1</v>
      </c>
      <c r="F159" s="62" t="s">
        <v>42</v>
      </c>
      <c r="G159" s="62">
        <v>1</v>
      </c>
      <c r="H159" s="62" t="s">
        <v>52</v>
      </c>
      <c r="I159" s="62"/>
      <c r="J159" s="62">
        <v>35</v>
      </c>
      <c r="K159" s="62"/>
      <c r="L159" s="62">
        <v>12</v>
      </c>
      <c r="M159" s="62" t="s">
        <v>33</v>
      </c>
      <c r="N159" s="3">
        <f t="shared" si="76"/>
        <v>4.6174999999999997</v>
      </c>
      <c r="O159" s="9">
        <f t="shared" si="77"/>
        <v>4.6174999999999997</v>
      </c>
      <c r="P159" s="4">
        <f t="shared" si="81"/>
        <v>0.30599999999999999</v>
      </c>
      <c r="Q159" s="11">
        <f t="shared" si="82"/>
        <v>6.6269626421223604</v>
      </c>
      <c r="R159" s="10">
        <f t="shared" si="80"/>
        <v>1.9694</v>
      </c>
      <c r="S159" s="8"/>
    </row>
    <row r="160" spans="1:19" ht="13.9" customHeight="1">
      <c r="A160" s="65" t="s">
        <v>34</v>
      </c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7"/>
      <c r="R160" s="10">
        <f>SUM(R156:R159)</f>
        <v>10.528600000000001</v>
      </c>
      <c r="S160" s="8"/>
    </row>
    <row r="161" spans="1:19" ht="15.75">
      <c r="A161" s="24" t="s">
        <v>35</v>
      </c>
      <c r="B161" s="2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"/>
      <c r="S161" s="8"/>
    </row>
    <row r="162" spans="1:19">
      <c r="A162" s="49" t="s">
        <v>46</v>
      </c>
      <c r="B162" s="49"/>
      <c r="C162" s="49"/>
      <c r="D162" s="49"/>
      <c r="E162" s="49"/>
      <c r="F162" s="49"/>
      <c r="G162" s="49"/>
      <c r="H162" s="49"/>
      <c r="I162" s="49"/>
      <c r="J162" s="15"/>
      <c r="K162" s="15"/>
      <c r="L162" s="15"/>
      <c r="M162" s="15"/>
      <c r="N162" s="15"/>
      <c r="O162" s="15"/>
      <c r="P162" s="15"/>
      <c r="Q162" s="15"/>
      <c r="R162" s="16"/>
      <c r="S162" s="8"/>
    </row>
    <row r="163" spans="1:19" s="8" customFormat="1">
      <c r="A163" s="49"/>
      <c r="B163" s="49"/>
      <c r="C163" s="49"/>
      <c r="D163" s="49"/>
      <c r="E163" s="49"/>
      <c r="F163" s="49"/>
      <c r="G163" s="49"/>
      <c r="H163" s="49"/>
      <c r="I163" s="49"/>
      <c r="J163" s="15"/>
      <c r="K163" s="15"/>
      <c r="L163" s="15"/>
      <c r="M163" s="15"/>
      <c r="N163" s="15"/>
      <c r="O163" s="15"/>
      <c r="P163" s="15"/>
      <c r="Q163" s="15"/>
      <c r="R163" s="16"/>
    </row>
    <row r="164" spans="1:19">
      <c r="A164" s="68" t="s">
        <v>128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69"/>
      <c r="O164" s="69"/>
      <c r="P164" s="69"/>
      <c r="Q164" s="58"/>
      <c r="R164" s="8"/>
      <c r="S164" s="8"/>
    </row>
    <row r="165" spans="1:19" ht="18">
      <c r="A165" s="70" t="s">
        <v>27</v>
      </c>
      <c r="B165" s="71"/>
      <c r="C165" s="71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8"/>
      <c r="R165" s="8"/>
      <c r="S165" s="8"/>
    </row>
    <row r="166" spans="1:19">
      <c r="A166" s="68" t="s">
        <v>129</v>
      </c>
      <c r="B166" s="69"/>
      <c r="C166" s="69"/>
      <c r="D166" s="69"/>
      <c r="E166" s="69"/>
      <c r="F166" s="69"/>
      <c r="G166" s="69"/>
      <c r="H166" s="69"/>
      <c r="I166" s="69"/>
      <c r="J166" s="69"/>
      <c r="K166" s="69"/>
      <c r="L166" s="69"/>
      <c r="M166" s="69"/>
      <c r="N166" s="69"/>
      <c r="O166" s="69"/>
      <c r="P166" s="69"/>
      <c r="Q166" s="58"/>
      <c r="R166" s="8"/>
      <c r="S166" s="8"/>
    </row>
    <row r="167" spans="1:19">
      <c r="A167" s="62">
        <v>1</v>
      </c>
      <c r="B167" s="62" t="s">
        <v>130</v>
      </c>
      <c r="C167" s="12" t="s">
        <v>90</v>
      </c>
      <c r="D167" s="62" t="s">
        <v>30</v>
      </c>
      <c r="E167" s="62">
        <v>1</v>
      </c>
      <c r="F167" s="62" t="s">
        <v>111</v>
      </c>
      <c r="G167" s="62">
        <v>1</v>
      </c>
      <c r="H167" s="62" t="s">
        <v>52</v>
      </c>
      <c r="I167" s="62"/>
      <c r="J167" s="62">
        <v>36</v>
      </c>
      <c r="K167" s="62"/>
      <c r="L167" s="62">
        <v>26</v>
      </c>
      <c r="M167" s="62" t="s">
        <v>33</v>
      </c>
      <c r="N167" s="3">
        <f>(IF(F167="OŽ",IF(L167=1,550.8,IF(L167=2,426.38,IF(L167=3,342.14,IF(L167=4,181.44,IF(L167=5,168.48,IF(L167=6,155.52,IF(L167=7,148.5,IF(L167=8,144,0))))))))+IF(L167&lt;=8,0,IF(L167&lt;=16,137.7,IF(L167&lt;=24,108,IF(L167&lt;=32,80.1,IF(L167&lt;=36,52.2,0)))))-IF(L167&lt;=8,0,IF(L167&lt;=16,(L167-9)*2.754,IF(L167&lt;=24,(L167-17)* 2.754,IF(L167&lt;=32,(L167-25)* 2.754,IF(L167&lt;=36,(L167-33)*2.754,0))))),0)+IF(F167="PČ",IF(L167=1,449,IF(L167=2,314.6,IF(L167=3,238,IF(L167=4,172,IF(L167=5,159,IF(L167=6,145,IF(L167=7,132,IF(L167=8,119,0))))))))+IF(L167&lt;=8,0,IF(L167&lt;=16,88,IF(L167&lt;=24,55,IF(L167&lt;=32,22,0))))-IF(L167&lt;=8,0,IF(L167&lt;=16,(L167-9)*2.245,IF(L167&lt;=24,(L167-17)*2.245,IF(L167&lt;=32,(L167-25)*2.245,0)))),0)+IF(F167="PČneol",IF(L167=1,85,IF(L167=2,64.61,IF(L167=3,50.76,IF(L167=4,16.25,IF(L167=5,15,IF(L167=6,13.75,IF(L167=7,12.5,IF(L167=8,11.25,0))))))))+IF(L167&lt;=8,0,IF(L167&lt;=16,9,0))-IF(L167&lt;=8,0,IF(L167&lt;=16,(L167-9)*0.425,0)),0)+IF(F167="PŽ",IF(L167=1,85,IF(L167=2,59.5,IF(L167=3,45,IF(L167=4,32.5,IF(L167=5,30,IF(L167=6,27.5,IF(L167=7,25,IF(L167=8,22.5,0))))))))+IF(L167&lt;=8,0,IF(L167&lt;=16,19,IF(L167&lt;=24,13,IF(L167&lt;=32,8,0))))-IF(L167&lt;=8,0,IF(L167&lt;=16,(L167-9)*0.425,IF(L167&lt;=24,(L167-17)*0.425,IF(L167&lt;=32,(L167-25)*0.425,0)))),0)+IF(F167="EČ",IF(L167=1,204,IF(L167=2,156.24,IF(L167=3,123.84,IF(L167=4,72,IF(L167=5,66,IF(L167=6,60,IF(L167=7,54,IF(L167=8,48,0))))))))+IF(L167&lt;=8,0,IF(L167&lt;=16,40,IF(L167&lt;=24,25,0)))-IF(L167&lt;=8,0,IF(L167&lt;=16,(L167-9)*1.02,IF(L167&lt;=24,(L167-17)*1.02,0))),0)+IF(F167="EČneol",IF(L167=1,68,IF(L167=2,51.69,IF(L167=3,40.61,IF(L167=4,13,IF(L167=5,12,IF(L167=6,11,IF(L167=7,10,IF(L167=8,9,0)))))))))+IF(F167="EŽ",IF(L167=1,68,IF(L167=2,47.6,IF(L167=3,36,IF(L167=4,18,IF(L167=5,16.5,IF(L167=6,15,IF(L167=7,13.5,IF(L167=8,12,0))))))))+IF(L167&lt;=8,0,IF(L167&lt;=16,10,IF(L167&lt;=24,6,0)))-IF(L167&lt;=8,0,IF(L167&lt;=16,(L167-9)*0.34,IF(L167&lt;=24,(L167-17)*0.34,0))),0)+IF(F167="PT",IF(L167=1,68,IF(L167=2,52.08,IF(L167=3,41.28,IF(L167=4,24,IF(L167=5,22,IF(L167=6,20,IF(L167=7,18,IF(L167=8,16,0))))))))+IF(L167&lt;=8,0,IF(L167&lt;=16,13,IF(L167&lt;=24,9,IF(L167&lt;=32,4,0))))-IF(L167&lt;=8,0,IF(L167&lt;=16,(L167-9)*0.34,IF(L167&lt;=24,(L167-17)*0.34,IF(L167&lt;=32,(L167-25)*0.34,0)))),0)+IF(F167="JOŽ",IF(L167=1,85,IF(L167=2,59.5,IF(L167=3,45,IF(L167=4,32.5,IF(L167=5,30,IF(L167=6,27.5,IF(L167=7,25,IF(L167=8,22.5,0))))))))+IF(L167&lt;=8,0,IF(L167&lt;=16,19,IF(L167&lt;=24,13,0)))-IF(L167&lt;=8,0,IF(L167&lt;=16,(L167-9)*0.425,IF(L167&lt;=24,(L167-17)*0.425,0))),0)+IF(F167="JPČ",IF(L167=1,68,IF(L167=2,47.6,IF(L167=3,36,IF(L167=4,26,IF(L167=5,24,IF(L167=6,22,IF(L167=7,20,IF(L167=8,18,0))))))))+IF(L167&lt;=8,0,IF(L167&lt;=16,13,IF(L167&lt;=24,9,0)))-IF(L167&lt;=8,0,IF(L167&lt;=16,(L167-9)*0.34,IF(L167&lt;=24,(L167-17)*0.34,0))),0)+IF(F167="JEČ",IF(L167=1,34,IF(L167=2,26.04,IF(L167=3,20.6,IF(L167=4,12,IF(L167=5,11,IF(L167=6,10,IF(L167=7,9,IF(L167=8,8,0))))))))+IF(L167&lt;=8,0,IF(L167&lt;=16,6,0))-IF(L167&lt;=8,0,IF(L167&lt;=16,(L167-9)*0.17,0)),0)+IF(F167="JEOF",IF(L167=1,34,IF(L167=2,26.04,IF(L167=3,20.6,IF(L167=4,12,IF(L167=5,11,IF(L167=6,10,IF(L167=7,9,IF(L167=8,8,0))))))))+IF(L167&lt;=8,0,IF(L167&lt;=16,6,0))-IF(L167&lt;=8,0,IF(L167&lt;=16,(L167-9)*0.17,0)),0)+IF(F167="JnPČ",IF(L167=1,51,IF(L167=2,35.7,IF(L167=3,27,IF(L167=4,19.5,IF(L167=5,18,IF(L167=6,16.5,IF(L167=7,15,IF(L167=8,13.5,0))))))))+IF(L167&lt;=8,0,IF(L167&lt;=16,10,0))-IF(L167&lt;=8,0,IF(L167&lt;=16,(L167-9)*0.255,0)),0)+IF(F167="JnEČ",IF(L167=1,25.5,IF(L167=2,19.53,IF(L167=3,15.48,IF(L167=4,9,IF(L167=5,8.25,IF(L167=6,7.5,IF(L167=7,6.75,IF(L167=8,6,0))))))))+IF(L167&lt;=8,0,IF(L167&lt;=16,5,0))-IF(L167&lt;=8,0,IF(L167&lt;=16,(L167-9)*0.1275,0)),0)+IF(F167="JčPČ",IF(L167=1,21.25,IF(L167=2,14.5,IF(L167=3,11.5,IF(L167=4,7,IF(L167=5,6.5,IF(L167=6,6,IF(L167=7,5.5,IF(L167=8,5,0))))))))+IF(L167&lt;=8,0,IF(L167&lt;=16,4,0))-IF(L167&lt;=8,0,IF(L167&lt;=16,(L167-9)*0.10625,0)),0)+IF(F167="JčEČ",IF(L167=1,17,IF(L167=2,13.02,IF(L167=3,10.32,IF(L167=4,6,IF(L167=5,5.5,IF(L167=6,5,IF(L167=7,4.5,IF(L167=8,4,0))))))))+IF(L167&lt;=8,0,IF(L167&lt;=16,3,0))-IF(L167&lt;=8,0,IF(L167&lt;=16,(L167-9)*0.085,0)),0)+IF(F167="NEAK",IF(L167=1,11.48,IF(L167=2,8.79,IF(L167=3,6.97,IF(L167=4,4.05,IF(L167=5,3.71,IF(L167=6,3.38,IF(L167=7,3.04,IF(L167=8,2.7,0))))))))+IF(L167&lt;=8,0,IF(L167&lt;=16,2,IF(L167&lt;=24,1.3,0)))-IF(L167&lt;=8,0,IF(L167&lt;=16,(L167-9)*0.0574,IF(L167&lt;=24,(L167-17)*0.0574,0))),0))*IF(L167&lt;0,1,IF(OR(F167="PČ",F167="PŽ",F167="PT"),IF(J167&lt;32,J167/32,1),1))* IF(L167&lt;0,1,IF(OR(F167="EČ",F167="EŽ",F167="JOŽ",F167="JPČ",F167="NEAK"),IF(J167&lt;24,J167/24,1),1))*IF(L167&lt;0,1,IF(OR(F167="PČneol",F167="JEČ",F167="JEOF",F167="JnPČ",F167="JnEČ",F167="JčPČ",F167="JčEČ"),IF(J167&lt;16,J167/16,1),1))*IF(L167&lt;0,1,IF(F167="EČneol",IF(J167&lt;8,J167/8,1),1))</f>
        <v>0</v>
      </c>
      <c r="O167" s="9">
        <f t="shared" ref="O167:O170" si="83">IF(F167="OŽ",N167,IF(H167="Ne",IF(J167*0.3&lt;J167-L167,N167,0),IF(J167*0.1&lt;J167-L167,N167,0)))</f>
        <v>0</v>
      </c>
      <c r="P167" s="4">
        <f t="shared" ref="P167" si="84">IF(O167=0,0,IF(F167="OŽ",IF(L167&gt;35,0,IF(J167&gt;35,(36-L167)*1.836,((36-L167)-(36-J167))*1.836)),0)+IF(F167="PČ",IF(L167&gt;31,0,IF(J167&gt;31,(32-L167)*1.347,((32-L167)-(32-J167))*1.347)),0)+ IF(F167="PČneol",IF(L167&gt;15,0,IF(J167&gt;15,(16-L167)*0.255,((16-L167)-(16-J167))*0.255)),0)+IF(F167="PŽ",IF(L167&gt;31,0,IF(J167&gt;31,(32-L167)*0.255,((32-L167)-(32-J167))*0.255)),0)+IF(F167="EČ",IF(L167&gt;23,0,IF(J167&gt;23,(24-L167)*0.612,((24-L167)-(24-J167))*0.612)),0)+IF(F167="EČneol",IF(L167&gt;7,0,IF(J167&gt;7,(8-L167)*0.204,((8-L167)-(8-J167))*0.204)),0)+IF(F167="EŽ",IF(L167&gt;23,0,IF(J167&gt;23,(24-L167)*0.204,((24-L167)-(24-J167))*0.204)),0)+IF(F167="PT",IF(L167&gt;31,0,IF(J167&gt;31,(32-L167)*0.204,((32-L167)-(32-J167))*0.204)),0)+IF(F167="JOŽ",IF(L167&gt;23,0,IF(J167&gt;23,(24-L167)*0.255,((24-L167)-(24-J167))*0.255)),0)+IF(F167="JPČ",IF(L167&gt;23,0,IF(J167&gt;23,(24-L167)*0.204,((24-L167)-(24-J167))*0.204)),0)+IF(F167="JEČ",IF(L167&gt;15,0,IF(J167&gt;15,(16-L167)*0.102,((16-L167)-(16-J167))*0.102)),0)+IF(F167="JEOF",IF(L167&gt;15,0,IF(J167&gt;15,(16-L167)*0.102,((16-L167)-(16-J167))*0.102)),0)+IF(F167="JnPČ",IF(L167&gt;15,0,IF(J167&gt;15,(16-L167)*0.153,((16-L167)-(16-J167))*0.153)),0)+IF(F167="JnEČ",IF(L167&gt;15,0,IF(J167&gt;15,(16-L167)*0.0765,((16-L167)-(16-J167))*0.0765)),0)+IF(F167="JčPČ",IF(L167&gt;15,0,IF(J167&gt;15,(16-L167)*0.06375,((16-L167)-(16-J167))*0.06375)),0)+IF(F167="JčEČ",IF(L167&gt;15,0,IF(J167&gt;15,(16-L167)*0.051,((16-L167)-(16-J167))*0.051)),0)+IF(F167="NEAK",IF(L167&gt;23,0,IF(J167&gt;23,(24-L167)*0.03444,((24-L167)-(24-J167))*0.03444)),0))</f>
        <v>0</v>
      </c>
      <c r="Q167" s="11">
        <f t="shared" ref="Q167" si="85">IF(ISERROR(P167*100/N167),0,(P167*100/N167))</f>
        <v>0</v>
      </c>
      <c r="R167" s="10">
        <f t="shared" ref="R167:R170" si="86">IF(Q167&lt;=30,O167+P167,O167+O167*0.3)*IF(G167=1,0.4,IF(G167=2,0.75,IF(G167="1 (kas 4 m. 1 k. nerengiamos)",0.52,1)))*IF(D167="olimpinė",1,IF(M167="Ne",0.5,1))*IF(OR(A$5="Lietuvos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federacija"),IF(OR(J167&lt;8,K167&lt;16),0,1),1)*E167*IF(I167&lt;=1,1,1/I167)*IF(OR(A$5="Lietuvos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67" s="8"/>
    </row>
    <row r="168" spans="1:19">
      <c r="A168" s="62">
        <v>2</v>
      </c>
      <c r="B168" s="62" t="s">
        <v>131</v>
      </c>
      <c r="C168" s="12" t="s">
        <v>58</v>
      </c>
      <c r="D168" s="62" t="s">
        <v>30</v>
      </c>
      <c r="E168" s="62">
        <v>1</v>
      </c>
      <c r="F168" s="62" t="s">
        <v>111</v>
      </c>
      <c r="G168" s="62">
        <v>1</v>
      </c>
      <c r="H168" s="62" t="s">
        <v>52</v>
      </c>
      <c r="I168" s="62"/>
      <c r="J168" s="62">
        <v>30</v>
      </c>
      <c r="K168" s="62"/>
      <c r="L168" s="62">
        <v>23</v>
      </c>
      <c r="M168" s="62" t="s">
        <v>33</v>
      </c>
      <c r="N168" s="3">
        <f t="shared" ref="N168:N170" si="87">(IF(F168="OŽ",IF(L168=1,550.8,IF(L168=2,426.38,IF(L168=3,342.14,IF(L168=4,181.44,IF(L168=5,168.48,IF(L168=6,155.52,IF(L168=7,148.5,IF(L168=8,144,0))))))))+IF(L168&lt;=8,0,IF(L168&lt;=16,137.7,IF(L168&lt;=24,108,IF(L168&lt;=32,80.1,IF(L168&lt;=36,52.2,0)))))-IF(L168&lt;=8,0,IF(L168&lt;=16,(L168-9)*2.754,IF(L168&lt;=24,(L168-17)* 2.754,IF(L168&lt;=32,(L168-25)* 2.754,IF(L168&lt;=36,(L168-33)*2.754,0))))),0)+IF(F168="PČ",IF(L168=1,449,IF(L168=2,314.6,IF(L168=3,238,IF(L168=4,172,IF(L168=5,159,IF(L168=6,145,IF(L168=7,132,IF(L168=8,119,0))))))))+IF(L168&lt;=8,0,IF(L168&lt;=16,88,IF(L168&lt;=24,55,IF(L168&lt;=32,22,0))))-IF(L168&lt;=8,0,IF(L168&lt;=16,(L168-9)*2.245,IF(L168&lt;=24,(L168-17)*2.245,IF(L168&lt;=32,(L168-25)*2.245,0)))),0)+IF(F168="PČneol",IF(L168=1,85,IF(L168=2,64.61,IF(L168=3,50.76,IF(L168=4,16.25,IF(L168=5,15,IF(L168=6,13.75,IF(L168=7,12.5,IF(L168=8,11.25,0))))))))+IF(L168&lt;=8,0,IF(L168&lt;=16,9,0))-IF(L168&lt;=8,0,IF(L168&lt;=16,(L168-9)*0.425,0)),0)+IF(F168="PŽ",IF(L168=1,85,IF(L168=2,59.5,IF(L168=3,45,IF(L168=4,32.5,IF(L168=5,30,IF(L168=6,27.5,IF(L168=7,25,IF(L168=8,22.5,0))))))))+IF(L168&lt;=8,0,IF(L168&lt;=16,19,IF(L168&lt;=24,13,IF(L168&lt;=32,8,0))))-IF(L168&lt;=8,0,IF(L168&lt;=16,(L168-9)*0.425,IF(L168&lt;=24,(L168-17)*0.425,IF(L168&lt;=32,(L168-25)*0.425,0)))),0)+IF(F168="EČ",IF(L168=1,204,IF(L168=2,156.24,IF(L168=3,123.84,IF(L168=4,72,IF(L168=5,66,IF(L168=6,60,IF(L168=7,54,IF(L168=8,48,0))))))))+IF(L168&lt;=8,0,IF(L168&lt;=16,40,IF(L168&lt;=24,25,0)))-IF(L168&lt;=8,0,IF(L168&lt;=16,(L168-9)*1.02,IF(L168&lt;=24,(L168-17)*1.02,0))),0)+IF(F168="EČneol",IF(L168=1,68,IF(L168=2,51.69,IF(L168=3,40.61,IF(L168=4,13,IF(L168=5,12,IF(L168=6,11,IF(L168=7,10,IF(L168=8,9,0)))))))))+IF(F168="EŽ",IF(L168=1,68,IF(L168=2,47.6,IF(L168=3,36,IF(L168=4,18,IF(L168=5,16.5,IF(L168=6,15,IF(L168=7,13.5,IF(L168=8,12,0))))))))+IF(L168&lt;=8,0,IF(L168&lt;=16,10,IF(L168&lt;=24,6,0)))-IF(L168&lt;=8,0,IF(L168&lt;=16,(L168-9)*0.34,IF(L168&lt;=24,(L168-17)*0.34,0))),0)+IF(F168="PT",IF(L168=1,68,IF(L168=2,52.08,IF(L168=3,41.28,IF(L168=4,24,IF(L168=5,22,IF(L168=6,20,IF(L168=7,18,IF(L168=8,16,0))))))))+IF(L168&lt;=8,0,IF(L168&lt;=16,13,IF(L168&lt;=24,9,IF(L168&lt;=32,4,0))))-IF(L168&lt;=8,0,IF(L168&lt;=16,(L168-9)*0.34,IF(L168&lt;=24,(L168-17)*0.34,IF(L168&lt;=32,(L168-25)*0.34,0)))),0)+IF(F168="JOŽ",IF(L168=1,85,IF(L168=2,59.5,IF(L168=3,45,IF(L168=4,32.5,IF(L168=5,30,IF(L168=6,27.5,IF(L168=7,25,IF(L168=8,22.5,0))))))))+IF(L168&lt;=8,0,IF(L168&lt;=16,19,IF(L168&lt;=24,13,0)))-IF(L168&lt;=8,0,IF(L168&lt;=16,(L168-9)*0.425,IF(L168&lt;=24,(L168-17)*0.425,0))),0)+IF(F168="JPČ",IF(L168=1,68,IF(L168=2,47.6,IF(L168=3,36,IF(L168=4,26,IF(L168=5,24,IF(L168=6,22,IF(L168=7,20,IF(L168=8,18,0))))))))+IF(L168&lt;=8,0,IF(L168&lt;=16,13,IF(L168&lt;=24,9,0)))-IF(L168&lt;=8,0,IF(L168&lt;=16,(L168-9)*0.34,IF(L168&lt;=24,(L168-17)*0.34,0))),0)+IF(F168="JEČ",IF(L168=1,34,IF(L168=2,26.04,IF(L168=3,20.6,IF(L168=4,12,IF(L168=5,11,IF(L168=6,10,IF(L168=7,9,IF(L168=8,8,0))))))))+IF(L168&lt;=8,0,IF(L168&lt;=16,6,0))-IF(L168&lt;=8,0,IF(L168&lt;=16,(L168-9)*0.17,0)),0)+IF(F168="JEOF",IF(L168=1,34,IF(L168=2,26.04,IF(L168=3,20.6,IF(L168=4,12,IF(L168=5,11,IF(L168=6,10,IF(L168=7,9,IF(L168=8,8,0))))))))+IF(L168&lt;=8,0,IF(L168&lt;=16,6,0))-IF(L168&lt;=8,0,IF(L168&lt;=16,(L168-9)*0.17,0)),0)+IF(F168="JnPČ",IF(L168=1,51,IF(L168=2,35.7,IF(L168=3,27,IF(L168=4,19.5,IF(L168=5,18,IF(L168=6,16.5,IF(L168=7,15,IF(L168=8,13.5,0))))))))+IF(L168&lt;=8,0,IF(L168&lt;=16,10,0))-IF(L168&lt;=8,0,IF(L168&lt;=16,(L168-9)*0.255,0)),0)+IF(F168="JnEČ",IF(L168=1,25.5,IF(L168=2,19.53,IF(L168=3,15.48,IF(L168=4,9,IF(L168=5,8.25,IF(L168=6,7.5,IF(L168=7,6.75,IF(L168=8,6,0))))))))+IF(L168&lt;=8,0,IF(L168&lt;=16,5,0))-IF(L168&lt;=8,0,IF(L168&lt;=16,(L168-9)*0.1275,0)),0)+IF(F168="JčPČ",IF(L168=1,21.25,IF(L168=2,14.5,IF(L168=3,11.5,IF(L168=4,7,IF(L168=5,6.5,IF(L168=6,6,IF(L168=7,5.5,IF(L168=8,5,0))))))))+IF(L168&lt;=8,0,IF(L168&lt;=16,4,0))-IF(L168&lt;=8,0,IF(L168&lt;=16,(L168-9)*0.10625,0)),0)+IF(F168="JčEČ",IF(L168=1,17,IF(L168=2,13.02,IF(L168=3,10.32,IF(L168=4,6,IF(L168=5,5.5,IF(L168=6,5,IF(L168=7,4.5,IF(L168=8,4,0))))))))+IF(L168&lt;=8,0,IF(L168&lt;=16,3,0))-IF(L168&lt;=8,0,IF(L168&lt;=16,(L168-9)*0.085,0)),0)+IF(F168="NEAK",IF(L168=1,11.48,IF(L168=2,8.79,IF(L168=3,6.97,IF(L168=4,4.05,IF(L168=5,3.71,IF(L168=6,3.38,IF(L168=7,3.04,IF(L168=8,2.7,0))))))))+IF(L168&lt;=8,0,IF(L168&lt;=16,2,IF(L168&lt;=24,1.3,0)))-IF(L168&lt;=8,0,IF(L168&lt;=16,(L168-9)*0.0574,IF(L168&lt;=24,(L168-17)*0.0574,0))),0))*IF(L168&lt;0,1,IF(OR(F168="PČ",F168="PŽ",F168="PT"),IF(J168&lt;32,J168/32,1),1))* IF(L168&lt;0,1,IF(OR(F168="EČ",F168="EŽ",F168="JOŽ",F168="JPČ",F168="NEAK"),IF(J168&lt;24,J168/24,1),1))*IF(L168&lt;0,1,IF(OR(F168="PČneol",F168="JEČ",F168="JEOF",F168="JnPČ",F168="JnEČ",F168="JčPČ",F168="JčEČ"),IF(J168&lt;16,J168/16,1),1))*IF(L168&lt;0,1,IF(F168="EČneol",IF(J168&lt;8,J168/8,1),1))</f>
        <v>0</v>
      </c>
      <c r="O168" s="9">
        <f t="shared" si="83"/>
        <v>0</v>
      </c>
      <c r="P168" s="4">
        <f t="shared" ref="P168:P170" si="88">IF(O168=0,0,IF(F168="OŽ",IF(L168&gt;35,0,IF(J168&gt;35,(36-L168)*1.836,((36-L168)-(36-J168))*1.836)),0)+IF(F168="PČ",IF(L168&gt;31,0,IF(J168&gt;31,(32-L168)*1.347,((32-L168)-(32-J168))*1.347)),0)+ IF(F168="PČneol",IF(L168&gt;15,0,IF(J168&gt;15,(16-L168)*0.255,((16-L168)-(16-J168))*0.255)),0)+IF(F168="PŽ",IF(L168&gt;31,0,IF(J168&gt;31,(32-L168)*0.255,((32-L168)-(32-J168))*0.255)),0)+IF(F168="EČ",IF(L168&gt;23,0,IF(J168&gt;23,(24-L168)*0.612,((24-L168)-(24-J168))*0.612)),0)+IF(F168="EČneol",IF(L168&gt;7,0,IF(J168&gt;7,(8-L168)*0.204,((8-L168)-(8-J168))*0.204)),0)+IF(F168="EŽ",IF(L168&gt;23,0,IF(J168&gt;23,(24-L168)*0.204,((24-L168)-(24-J168))*0.204)),0)+IF(F168="PT",IF(L168&gt;31,0,IF(J168&gt;31,(32-L168)*0.204,((32-L168)-(32-J168))*0.204)),0)+IF(F168="JOŽ",IF(L168&gt;23,0,IF(J168&gt;23,(24-L168)*0.255,((24-L168)-(24-J168))*0.255)),0)+IF(F168="JPČ",IF(L168&gt;23,0,IF(J168&gt;23,(24-L168)*0.204,((24-L168)-(24-J168))*0.204)),0)+IF(F168="JEČ",IF(L168&gt;15,0,IF(J168&gt;15,(16-L168)*0.102,((16-L168)-(16-J168))*0.102)),0)+IF(F168="JEOF",IF(L168&gt;15,0,IF(J168&gt;15,(16-L168)*0.102,((16-L168)-(16-J168))*0.102)),0)+IF(F168="JnPČ",IF(L168&gt;15,0,IF(J168&gt;15,(16-L168)*0.153,((16-L168)-(16-J168))*0.153)),0)+IF(F168="JnEČ",IF(L168&gt;15,0,IF(J168&gt;15,(16-L168)*0.0765,((16-L168)-(16-J168))*0.0765)),0)+IF(F168="JčPČ",IF(L168&gt;15,0,IF(J168&gt;15,(16-L168)*0.06375,((16-L168)-(16-J168))*0.06375)),0)+IF(F168="JčEČ",IF(L168&gt;15,0,IF(J168&gt;15,(16-L168)*0.051,((16-L168)-(16-J168))*0.051)),0)+IF(F168="NEAK",IF(L168&gt;23,0,IF(J168&gt;23,(24-L168)*0.03444,((24-L168)-(24-J168))*0.03444)),0))</f>
        <v>0</v>
      </c>
      <c r="Q168" s="11">
        <f t="shared" ref="Q168:Q170" si="89">IF(ISERROR(P168*100/N168),0,(P168*100/N168))</f>
        <v>0</v>
      </c>
      <c r="R168" s="10">
        <f t="shared" si="86"/>
        <v>0</v>
      </c>
      <c r="S168" s="8"/>
    </row>
    <row r="169" spans="1:19">
      <c r="A169" s="62">
        <v>3</v>
      </c>
      <c r="B169" s="62" t="s">
        <v>132</v>
      </c>
      <c r="C169" s="12" t="s">
        <v>108</v>
      </c>
      <c r="D169" s="62" t="s">
        <v>30</v>
      </c>
      <c r="E169" s="62">
        <v>1</v>
      </c>
      <c r="F169" s="62" t="s">
        <v>111</v>
      </c>
      <c r="G169" s="62">
        <v>1</v>
      </c>
      <c r="H169" s="62" t="s">
        <v>52</v>
      </c>
      <c r="I169" s="62"/>
      <c r="J169" s="62">
        <v>25</v>
      </c>
      <c r="K169" s="62"/>
      <c r="L169" s="62">
        <v>21</v>
      </c>
      <c r="M169" s="62" t="s">
        <v>33</v>
      </c>
      <c r="N169" s="3">
        <f t="shared" si="87"/>
        <v>0</v>
      </c>
      <c r="O169" s="9">
        <f t="shared" si="83"/>
        <v>0</v>
      </c>
      <c r="P169" s="4">
        <f t="shared" si="88"/>
        <v>0</v>
      </c>
      <c r="Q169" s="11">
        <f t="shared" si="89"/>
        <v>0</v>
      </c>
      <c r="R169" s="10">
        <f t="shared" si="86"/>
        <v>0</v>
      </c>
      <c r="S169" s="8"/>
    </row>
    <row r="170" spans="1:19">
      <c r="A170" s="62">
        <v>4</v>
      </c>
      <c r="B170" s="62" t="s">
        <v>133</v>
      </c>
      <c r="C170" s="12" t="s">
        <v>58</v>
      </c>
      <c r="D170" s="62" t="s">
        <v>30</v>
      </c>
      <c r="E170" s="62">
        <v>1</v>
      </c>
      <c r="F170" s="62" t="s">
        <v>111</v>
      </c>
      <c r="G170" s="62">
        <v>1</v>
      </c>
      <c r="H170" s="62" t="s">
        <v>52</v>
      </c>
      <c r="I170" s="62"/>
      <c r="J170" s="62">
        <v>30</v>
      </c>
      <c r="K170" s="62"/>
      <c r="L170" s="62">
        <v>23</v>
      </c>
      <c r="M170" s="62" t="s">
        <v>33</v>
      </c>
      <c r="N170" s="3">
        <f t="shared" si="87"/>
        <v>0</v>
      </c>
      <c r="O170" s="9">
        <f t="shared" si="83"/>
        <v>0</v>
      </c>
      <c r="P170" s="4">
        <f t="shared" si="88"/>
        <v>0</v>
      </c>
      <c r="Q170" s="11">
        <f t="shared" si="89"/>
        <v>0</v>
      </c>
      <c r="R170" s="10">
        <f t="shared" si="86"/>
        <v>0</v>
      </c>
      <c r="S170" s="8"/>
    </row>
    <row r="171" spans="1:19">
      <c r="A171" s="65" t="s">
        <v>34</v>
      </c>
      <c r="B171" s="66"/>
      <c r="C171" s="66"/>
      <c r="D171" s="66"/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7"/>
      <c r="R171" s="10">
        <f>SUM(R167:R170)</f>
        <v>0</v>
      </c>
      <c r="S171" s="8"/>
    </row>
    <row r="172" spans="1:19" ht="15.75">
      <c r="A172" s="24" t="s">
        <v>35</v>
      </c>
      <c r="B172" s="2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6"/>
      <c r="S172" s="8"/>
    </row>
    <row r="173" spans="1:19">
      <c r="A173" s="49" t="s">
        <v>46</v>
      </c>
      <c r="B173" s="49"/>
      <c r="C173" s="49"/>
      <c r="D173" s="49"/>
      <c r="E173" s="49"/>
      <c r="F173" s="49"/>
      <c r="G173" s="49"/>
      <c r="H173" s="49"/>
      <c r="I173" s="49"/>
      <c r="J173" s="15"/>
      <c r="K173" s="15"/>
      <c r="L173" s="15"/>
      <c r="M173" s="15"/>
      <c r="N173" s="15"/>
      <c r="O173" s="15"/>
      <c r="P173" s="15"/>
      <c r="Q173" s="15"/>
      <c r="R173" s="16"/>
      <c r="S173" s="8"/>
    </row>
    <row r="174" spans="1:19" s="8" customFormat="1">
      <c r="A174" s="49"/>
      <c r="B174" s="49"/>
      <c r="C174" s="49"/>
      <c r="D174" s="49"/>
      <c r="E174" s="49"/>
      <c r="F174" s="49"/>
      <c r="G174" s="49"/>
      <c r="H174" s="49"/>
      <c r="I174" s="49"/>
      <c r="J174" s="15"/>
      <c r="K174" s="15"/>
      <c r="L174" s="15"/>
      <c r="M174" s="15"/>
      <c r="N174" s="15"/>
      <c r="O174" s="15"/>
      <c r="P174" s="15"/>
      <c r="Q174" s="15"/>
      <c r="R174" s="16"/>
    </row>
    <row r="175" spans="1:19">
      <c r="A175" s="68" t="s">
        <v>134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69"/>
      <c r="Q175" s="58"/>
      <c r="R175" s="8"/>
      <c r="S175" s="8"/>
    </row>
    <row r="176" spans="1:19" ht="18">
      <c r="A176" s="70" t="s">
        <v>27</v>
      </c>
      <c r="B176" s="71"/>
      <c r="C176" s="71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8"/>
      <c r="R176" s="8"/>
      <c r="S176" s="8"/>
    </row>
    <row r="177" spans="1:19">
      <c r="A177" s="68" t="s">
        <v>135</v>
      </c>
      <c r="B177" s="69"/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69"/>
      <c r="Q177" s="58"/>
      <c r="R177" s="8"/>
      <c r="S177" s="8"/>
    </row>
    <row r="178" spans="1:19" ht="60">
      <c r="A178" s="62">
        <v>1</v>
      </c>
      <c r="B178" s="62" t="s">
        <v>125</v>
      </c>
      <c r="C178" s="12" t="s">
        <v>60</v>
      </c>
      <c r="D178" s="62" t="s">
        <v>30</v>
      </c>
      <c r="E178" s="62">
        <v>1</v>
      </c>
      <c r="F178" s="62" t="s">
        <v>98</v>
      </c>
      <c r="G178" s="62" t="s">
        <v>99</v>
      </c>
      <c r="H178" s="62" t="s">
        <v>52</v>
      </c>
      <c r="I178" s="62"/>
      <c r="J178" s="62">
        <v>80</v>
      </c>
      <c r="K178" s="62"/>
      <c r="L178" s="62">
        <v>48</v>
      </c>
      <c r="M178" s="62" t="s">
        <v>33</v>
      </c>
      <c r="N178" s="3">
        <f t="shared" ref="N178:N180" si="90">(IF(F178="OŽ",IF(L178=1,550.8,IF(L178=2,426.38,IF(L178=3,342.14,IF(L178=4,181.44,IF(L178=5,168.48,IF(L178=6,155.52,IF(L178=7,148.5,IF(L178=8,144,0))))))))+IF(L178&lt;=8,0,IF(L178&lt;=16,137.7,IF(L178&lt;=24,108,IF(L178&lt;=32,80.1,IF(L178&lt;=36,52.2,0)))))-IF(L178&lt;=8,0,IF(L178&lt;=16,(L178-9)*2.754,IF(L178&lt;=24,(L178-17)* 2.754,IF(L178&lt;=32,(L178-25)* 2.754,IF(L178&lt;=36,(L178-33)*2.754,0))))),0)+IF(F178="PČ",IF(L178=1,449,IF(L178=2,314.6,IF(L178=3,238,IF(L178=4,172,IF(L178=5,159,IF(L178=6,145,IF(L178=7,132,IF(L178=8,119,0))))))))+IF(L178&lt;=8,0,IF(L178&lt;=16,88,IF(L178&lt;=24,55,IF(L178&lt;=32,22,0))))-IF(L178&lt;=8,0,IF(L178&lt;=16,(L178-9)*2.245,IF(L178&lt;=24,(L178-17)*2.245,IF(L178&lt;=32,(L178-25)*2.245,0)))),0)+IF(F178="PČneol",IF(L178=1,85,IF(L178=2,64.61,IF(L178=3,50.76,IF(L178=4,16.25,IF(L178=5,15,IF(L178=6,13.75,IF(L178=7,12.5,IF(L178=8,11.25,0))))))))+IF(L178&lt;=8,0,IF(L178&lt;=16,9,0))-IF(L178&lt;=8,0,IF(L178&lt;=16,(L178-9)*0.425,0)),0)+IF(F178="PŽ",IF(L178=1,85,IF(L178=2,59.5,IF(L178=3,45,IF(L178=4,32.5,IF(L178=5,30,IF(L178=6,27.5,IF(L178=7,25,IF(L178=8,22.5,0))))))))+IF(L178&lt;=8,0,IF(L178&lt;=16,19,IF(L178&lt;=24,13,IF(L178&lt;=32,8,0))))-IF(L178&lt;=8,0,IF(L178&lt;=16,(L178-9)*0.425,IF(L178&lt;=24,(L178-17)*0.425,IF(L178&lt;=32,(L178-25)*0.425,0)))),0)+IF(F178="EČ",IF(L178=1,204,IF(L178=2,156.24,IF(L178=3,123.84,IF(L178=4,72,IF(L178=5,66,IF(L178=6,60,IF(L178=7,54,IF(L178=8,48,0))))))))+IF(L178&lt;=8,0,IF(L178&lt;=16,40,IF(L178&lt;=24,25,0)))-IF(L178&lt;=8,0,IF(L178&lt;=16,(L178-9)*1.02,IF(L178&lt;=24,(L178-17)*1.02,0))),0)+IF(F178="EČneol",IF(L178=1,68,IF(L178=2,51.69,IF(L178=3,40.61,IF(L178=4,13,IF(L178=5,12,IF(L178=6,11,IF(L178=7,10,IF(L178=8,9,0)))))))))+IF(F178="EŽ",IF(L178=1,68,IF(L178=2,47.6,IF(L178=3,36,IF(L178=4,18,IF(L178=5,16.5,IF(L178=6,15,IF(L178=7,13.5,IF(L178=8,12,0))))))))+IF(L178&lt;=8,0,IF(L178&lt;=16,10,IF(L178&lt;=24,6,0)))-IF(L178&lt;=8,0,IF(L178&lt;=16,(L178-9)*0.34,IF(L178&lt;=24,(L178-17)*0.34,0))),0)+IF(F178="PT",IF(L178=1,68,IF(L178=2,52.08,IF(L178=3,41.28,IF(L178=4,24,IF(L178=5,22,IF(L178=6,20,IF(L178=7,18,IF(L178=8,16,0))))))))+IF(L178&lt;=8,0,IF(L178&lt;=16,13,IF(L178&lt;=24,9,IF(L178&lt;=32,4,0))))-IF(L178&lt;=8,0,IF(L178&lt;=16,(L178-9)*0.34,IF(L178&lt;=24,(L178-17)*0.34,IF(L178&lt;=32,(L178-25)*0.34,0)))),0)+IF(F178="JOŽ",IF(L178=1,85,IF(L178=2,59.5,IF(L178=3,45,IF(L178=4,32.5,IF(L178=5,30,IF(L178=6,27.5,IF(L178=7,25,IF(L178=8,22.5,0))))))))+IF(L178&lt;=8,0,IF(L178&lt;=16,19,IF(L178&lt;=24,13,0)))-IF(L178&lt;=8,0,IF(L178&lt;=16,(L178-9)*0.425,IF(L178&lt;=24,(L178-17)*0.425,0))),0)+IF(F178="JPČ",IF(L178=1,68,IF(L178=2,47.6,IF(L178=3,36,IF(L178=4,26,IF(L178=5,24,IF(L178=6,22,IF(L178=7,20,IF(L178=8,18,0))))))))+IF(L178&lt;=8,0,IF(L178&lt;=16,13,IF(L178&lt;=24,9,0)))-IF(L178&lt;=8,0,IF(L178&lt;=16,(L178-9)*0.34,IF(L178&lt;=24,(L178-17)*0.34,0))),0)+IF(F178="JEČ",IF(L178=1,34,IF(L178=2,26.04,IF(L178=3,20.6,IF(L178=4,12,IF(L178=5,11,IF(L178=6,10,IF(L178=7,9,IF(L178=8,8,0))))))))+IF(L178&lt;=8,0,IF(L178&lt;=16,6,0))-IF(L178&lt;=8,0,IF(L178&lt;=16,(L178-9)*0.17,0)),0)+IF(F178="JEOF",IF(L178=1,34,IF(L178=2,26.04,IF(L178=3,20.6,IF(L178=4,12,IF(L178=5,11,IF(L178=6,10,IF(L178=7,9,IF(L178=8,8,0))))))))+IF(L178&lt;=8,0,IF(L178&lt;=16,6,0))-IF(L178&lt;=8,0,IF(L178&lt;=16,(L178-9)*0.17,0)),0)+IF(F178="JnPČ",IF(L178=1,51,IF(L178=2,35.7,IF(L178=3,27,IF(L178=4,19.5,IF(L178=5,18,IF(L178=6,16.5,IF(L178=7,15,IF(L178=8,13.5,0))))))))+IF(L178&lt;=8,0,IF(L178&lt;=16,10,0))-IF(L178&lt;=8,0,IF(L178&lt;=16,(L178-9)*0.255,0)),0)+IF(F178="JnEČ",IF(L178=1,25.5,IF(L178=2,19.53,IF(L178=3,15.48,IF(L178=4,9,IF(L178=5,8.25,IF(L178=6,7.5,IF(L178=7,6.75,IF(L178=8,6,0))))))))+IF(L178&lt;=8,0,IF(L178&lt;=16,5,0))-IF(L178&lt;=8,0,IF(L178&lt;=16,(L178-9)*0.1275,0)),0)+IF(F178="JčPČ",IF(L178=1,21.25,IF(L178=2,14.5,IF(L178=3,11.5,IF(L178=4,7,IF(L178=5,6.5,IF(L178=6,6,IF(L178=7,5.5,IF(L178=8,5,0))))))))+IF(L178&lt;=8,0,IF(L178&lt;=16,4,0))-IF(L178&lt;=8,0,IF(L178&lt;=16,(L178-9)*0.10625,0)),0)+IF(F178="JčEČ",IF(L178=1,17,IF(L178=2,13.02,IF(L178=3,10.32,IF(L178=4,6,IF(L178=5,5.5,IF(L178=6,5,IF(L178=7,4.5,IF(L178=8,4,0))))))))+IF(L178&lt;=8,0,IF(L178&lt;=16,3,0))-IF(L178&lt;=8,0,IF(L178&lt;=16,(L178-9)*0.085,0)),0)+IF(F178="NEAK",IF(L178=1,11.48,IF(L178=2,8.79,IF(L178=3,6.97,IF(L178=4,4.05,IF(L178=5,3.71,IF(L178=6,3.38,IF(L178=7,3.04,IF(L178=8,2.7,0))))))))+IF(L178&lt;=8,0,IF(L178&lt;=16,2,IF(L178&lt;=24,1.3,0)))-IF(L178&lt;=8,0,IF(L178&lt;=16,(L178-9)*0.0574,IF(L178&lt;=24,(L178-17)*0.0574,0))),0))*IF(L178&lt;0,1,IF(OR(F178="PČ",F178="PŽ",F178="PT"),IF(J178&lt;32,J178/32,1),1))* IF(L178&lt;0,1,IF(OR(F178="EČ",F178="EŽ",F178="JOŽ",F178="JPČ",F178="NEAK"),IF(J178&lt;24,J178/24,1),1))*IF(L178&lt;0,1,IF(OR(F178="PČneol",F178="JEČ",F178="JEOF",F178="JnPČ",F178="JnEČ",F178="JčPČ",F178="JčEČ"),IF(J178&lt;16,J178/16,1),1))*IF(L178&lt;0,1,IF(F178="EČneol",IF(J178&lt;8,J178/8,1),1))</f>
        <v>0</v>
      </c>
      <c r="O178" s="9">
        <f t="shared" ref="O178:O180" si="91">IF(F178="OŽ",N178,IF(H178="Ne",IF(J178*0.3&lt;J178-L178,N178,0),IF(J178*0.1&lt;J178-L178,N178,0)))</f>
        <v>0</v>
      </c>
      <c r="P178" s="4">
        <f t="shared" ref="P178" si="92">IF(O178=0,0,IF(F178="OŽ",IF(L178&gt;35,0,IF(J178&gt;35,(36-L178)*1.836,((36-L178)-(36-J178))*1.836)),0)+IF(F178="PČ",IF(L178&gt;31,0,IF(J178&gt;31,(32-L178)*1.347,((32-L178)-(32-J178))*1.347)),0)+ IF(F178="PČneol",IF(L178&gt;15,0,IF(J178&gt;15,(16-L178)*0.255,((16-L178)-(16-J178))*0.255)),0)+IF(F178="PŽ",IF(L178&gt;31,0,IF(J178&gt;31,(32-L178)*0.255,((32-L178)-(32-J178))*0.255)),0)+IF(F178="EČ",IF(L178&gt;23,0,IF(J178&gt;23,(24-L178)*0.612,((24-L178)-(24-J178))*0.612)),0)+IF(F178="EČneol",IF(L178&gt;7,0,IF(J178&gt;7,(8-L178)*0.204,((8-L178)-(8-J178))*0.204)),0)+IF(F178="EŽ",IF(L178&gt;23,0,IF(J178&gt;23,(24-L178)*0.204,((24-L178)-(24-J178))*0.204)),0)+IF(F178="PT",IF(L178&gt;31,0,IF(J178&gt;31,(32-L178)*0.204,((32-L178)-(32-J178))*0.204)),0)+IF(F178="JOŽ",IF(L178&gt;23,0,IF(J178&gt;23,(24-L178)*0.255,((24-L178)-(24-J178))*0.255)),0)+IF(F178="JPČ",IF(L178&gt;23,0,IF(J178&gt;23,(24-L178)*0.204,((24-L178)-(24-J178))*0.204)),0)+IF(F178="JEČ",IF(L178&gt;15,0,IF(J178&gt;15,(16-L178)*0.102,((16-L178)-(16-J178))*0.102)),0)+IF(F178="JEOF",IF(L178&gt;15,0,IF(J178&gt;15,(16-L178)*0.102,((16-L178)-(16-J178))*0.102)),0)+IF(F178="JnPČ",IF(L178&gt;15,0,IF(J178&gt;15,(16-L178)*0.153,((16-L178)-(16-J178))*0.153)),0)+IF(F178="JnEČ",IF(L178&gt;15,0,IF(J178&gt;15,(16-L178)*0.0765,((16-L178)-(16-J178))*0.0765)),0)+IF(F178="JčPČ",IF(L178&gt;15,0,IF(J178&gt;15,(16-L178)*0.06375,((16-L178)-(16-J178))*0.06375)),0)+IF(F178="JčEČ",IF(L178&gt;15,0,IF(J178&gt;15,(16-L178)*0.051,((16-L178)-(16-J178))*0.051)),0)+IF(F178="NEAK",IF(L178&gt;23,0,IF(J178&gt;23,(24-L178)*0.03444,((24-L178)-(24-J178))*0.03444)),0))</f>
        <v>0</v>
      </c>
      <c r="Q178" s="11">
        <f t="shared" ref="Q178" si="93">IF(ISERROR(P178*100/N178),0,(P178*100/N178))</f>
        <v>0</v>
      </c>
      <c r="R178" s="10">
        <f t="shared" ref="R178:R180" si="94">IF(Q178&lt;=30,O178+P178,O178+O178*0.3)*IF(G178=1,0.4,IF(G178=2,0.75,IF(G178="1 (kas 4 m. 1 k. nerengiamos)",0.52,1)))*IF(D178="olimpinė",1,IF(M178="Ne",0.5,1))*IF(OR(A$5="Lietuvos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federacija"),IF(OR(J178&lt;8,K178&lt;16),0,1),1)*E178*IF(I178&lt;=1,1,1/I178)*IF(OR(A$5="Lietuvos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8" s="8"/>
    </row>
    <row r="179" spans="1:19" ht="60">
      <c r="A179" s="62">
        <v>2</v>
      </c>
      <c r="B179" s="62" t="s">
        <v>28</v>
      </c>
      <c r="C179" s="12" t="s">
        <v>29</v>
      </c>
      <c r="D179" s="62" t="s">
        <v>30</v>
      </c>
      <c r="E179" s="62">
        <v>1</v>
      </c>
      <c r="F179" s="62" t="s">
        <v>98</v>
      </c>
      <c r="G179" s="62" t="s">
        <v>99</v>
      </c>
      <c r="H179" s="62" t="s">
        <v>52</v>
      </c>
      <c r="I179" s="62"/>
      <c r="J179" s="62">
        <v>35</v>
      </c>
      <c r="K179" s="62"/>
      <c r="L179" s="62">
        <v>26</v>
      </c>
      <c r="M179" s="62" t="s">
        <v>33</v>
      </c>
      <c r="N179" s="3">
        <f t="shared" si="90"/>
        <v>19.754999999999999</v>
      </c>
      <c r="O179" s="9">
        <f t="shared" si="91"/>
        <v>0</v>
      </c>
      <c r="P179" s="4">
        <f t="shared" ref="P179:P180" si="95">IF(O179=0,0,IF(F179="OŽ",IF(L179&gt;35,0,IF(J179&gt;35,(36-L179)*1.836,((36-L179)-(36-J179))*1.836)),0)+IF(F179="PČ",IF(L179&gt;31,0,IF(J179&gt;31,(32-L179)*1.347,((32-L179)-(32-J179))*1.347)),0)+ IF(F179="PČneol",IF(L179&gt;15,0,IF(J179&gt;15,(16-L179)*0.255,((16-L179)-(16-J179))*0.255)),0)+IF(F179="PŽ",IF(L179&gt;31,0,IF(J179&gt;31,(32-L179)*0.255,((32-L179)-(32-J179))*0.255)),0)+IF(F179="EČ",IF(L179&gt;23,0,IF(J179&gt;23,(24-L179)*0.612,((24-L179)-(24-J179))*0.612)),0)+IF(F179="EČneol",IF(L179&gt;7,0,IF(J179&gt;7,(8-L179)*0.204,((8-L179)-(8-J179))*0.204)),0)+IF(F179="EŽ",IF(L179&gt;23,0,IF(J179&gt;23,(24-L179)*0.204,((24-L179)-(24-J179))*0.204)),0)+IF(F179="PT",IF(L179&gt;31,0,IF(J179&gt;31,(32-L179)*0.204,((32-L179)-(32-J179))*0.204)),0)+IF(F179="JOŽ",IF(L179&gt;23,0,IF(J179&gt;23,(24-L179)*0.255,((24-L179)-(24-J179))*0.255)),0)+IF(F179="JPČ",IF(L179&gt;23,0,IF(J179&gt;23,(24-L179)*0.204,((24-L179)-(24-J179))*0.204)),0)+IF(F179="JEČ",IF(L179&gt;15,0,IF(J179&gt;15,(16-L179)*0.102,((16-L179)-(16-J179))*0.102)),0)+IF(F179="JEOF",IF(L179&gt;15,0,IF(J179&gt;15,(16-L179)*0.102,((16-L179)-(16-J179))*0.102)),0)+IF(F179="JnPČ",IF(L179&gt;15,0,IF(J179&gt;15,(16-L179)*0.153,((16-L179)-(16-J179))*0.153)),0)+IF(F179="JnEČ",IF(L179&gt;15,0,IF(J179&gt;15,(16-L179)*0.0765,((16-L179)-(16-J179))*0.0765)),0)+IF(F179="JčPČ",IF(L179&gt;15,0,IF(J179&gt;15,(16-L179)*0.06375,((16-L179)-(16-J179))*0.06375)),0)+IF(F179="JčEČ",IF(L179&gt;15,0,IF(J179&gt;15,(16-L179)*0.051,((16-L179)-(16-J179))*0.051)),0)+IF(F179="NEAK",IF(L179&gt;23,0,IF(J179&gt;23,(24-L179)*0.03444,((24-L179)-(24-J179))*0.03444)),0))</f>
        <v>0</v>
      </c>
      <c r="Q179" s="11">
        <f t="shared" ref="Q179:Q180" si="96">IF(ISERROR(P179*100/N179),0,(P179*100/N179))</f>
        <v>0</v>
      </c>
      <c r="R179" s="10">
        <f t="shared" si="94"/>
        <v>0</v>
      </c>
      <c r="S179" s="8"/>
    </row>
    <row r="180" spans="1:19" ht="60">
      <c r="A180" s="62">
        <v>3</v>
      </c>
      <c r="B180" s="62" t="s">
        <v>68</v>
      </c>
      <c r="C180" s="12" t="s">
        <v>29</v>
      </c>
      <c r="D180" s="62" t="s">
        <v>30</v>
      </c>
      <c r="E180" s="62">
        <v>1</v>
      </c>
      <c r="F180" s="62" t="s">
        <v>98</v>
      </c>
      <c r="G180" s="62" t="s">
        <v>99</v>
      </c>
      <c r="H180" s="62" t="s">
        <v>52</v>
      </c>
      <c r="I180" s="62"/>
      <c r="J180" s="62">
        <v>35</v>
      </c>
      <c r="K180" s="62"/>
      <c r="L180" s="62">
        <v>26</v>
      </c>
      <c r="M180" s="62" t="s">
        <v>33</v>
      </c>
      <c r="N180" s="3">
        <f t="shared" si="90"/>
        <v>19.754999999999999</v>
      </c>
      <c r="O180" s="9">
        <f t="shared" si="91"/>
        <v>0</v>
      </c>
      <c r="P180" s="4">
        <f t="shared" si="95"/>
        <v>0</v>
      </c>
      <c r="Q180" s="11">
        <f t="shared" si="96"/>
        <v>0</v>
      </c>
      <c r="R180" s="10">
        <f t="shared" si="94"/>
        <v>0</v>
      </c>
      <c r="S180" s="8"/>
    </row>
    <row r="181" spans="1:19">
      <c r="A181" s="65" t="s">
        <v>34</v>
      </c>
      <c r="B181" s="66"/>
      <c r="C181" s="66"/>
      <c r="D181" s="66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7"/>
      <c r="R181" s="10">
        <f>SUM(R178:R180)</f>
        <v>0</v>
      </c>
      <c r="S181" s="8"/>
    </row>
    <row r="182" spans="1:19" ht="15.75">
      <c r="A182" s="24" t="s">
        <v>35</v>
      </c>
      <c r="B182" s="2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6"/>
      <c r="S182" s="8"/>
    </row>
    <row r="183" spans="1:19">
      <c r="A183" s="49" t="s">
        <v>46</v>
      </c>
      <c r="B183" s="49"/>
      <c r="C183" s="49"/>
      <c r="D183" s="49"/>
      <c r="E183" s="49"/>
      <c r="F183" s="49"/>
      <c r="G183" s="49"/>
      <c r="H183" s="49"/>
      <c r="I183" s="49"/>
      <c r="J183" s="15"/>
      <c r="K183" s="15"/>
      <c r="L183" s="15"/>
      <c r="M183" s="15"/>
      <c r="N183" s="15"/>
      <c r="O183" s="15"/>
      <c r="P183" s="15"/>
      <c r="Q183" s="15"/>
      <c r="R183" s="16"/>
      <c r="S183" s="8"/>
    </row>
    <row r="184" spans="1:19">
      <c r="A184" s="49"/>
      <c r="B184" s="49"/>
      <c r="C184" s="49"/>
      <c r="D184" s="49"/>
      <c r="E184" s="49"/>
      <c r="F184" s="49"/>
      <c r="G184" s="49"/>
      <c r="H184" s="49"/>
      <c r="I184" s="49"/>
      <c r="J184" s="15"/>
      <c r="K184" s="15"/>
      <c r="L184" s="15"/>
      <c r="M184" s="15"/>
      <c r="N184" s="15"/>
      <c r="O184" s="15"/>
      <c r="P184" s="15"/>
      <c r="Q184" s="15"/>
      <c r="R184" s="16"/>
      <c r="S184" s="8"/>
    </row>
    <row r="185" spans="1:19">
      <c r="A185" s="68" t="s">
        <v>136</v>
      </c>
      <c r="B185" s="69"/>
      <c r="C185" s="69"/>
      <c r="D185" s="69"/>
      <c r="E185" s="69"/>
      <c r="F185" s="69"/>
      <c r="G185" s="69"/>
      <c r="H185" s="69"/>
      <c r="I185" s="69"/>
      <c r="J185" s="69"/>
      <c r="K185" s="69"/>
      <c r="L185" s="69"/>
      <c r="M185" s="69"/>
      <c r="N185" s="69"/>
      <c r="O185" s="69"/>
      <c r="P185" s="69"/>
      <c r="Q185" s="58"/>
      <c r="R185" s="8"/>
      <c r="S185" s="8"/>
    </row>
    <row r="186" spans="1:19" ht="18">
      <c r="A186" s="70" t="s">
        <v>27</v>
      </c>
      <c r="B186" s="71"/>
      <c r="C186" s="71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8"/>
      <c r="R186" s="8"/>
      <c r="S186" s="8"/>
    </row>
    <row r="187" spans="1:19">
      <c r="A187" s="68" t="s">
        <v>137</v>
      </c>
      <c r="B187" s="69"/>
      <c r="C187" s="69"/>
      <c r="D187" s="69"/>
      <c r="E187" s="69"/>
      <c r="F187" s="69"/>
      <c r="G187" s="69"/>
      <c r="H187" s="69"/>
      <c r="I187" s="69"/>
      <c r="J187" s="69"/>
      <c r="K187" s="69"/>
      <c r="L187" s="69"/>
      <c r="M187" s="69"/>
      <c r="N187" s="69"/>
      <c r="O187" s="69"/>
      <c r="P187" s="69"/>
      <c r="Q187" s="58"/>
      <c r="R187" s="8"/>
      <c r="S187" s="8"/>
    </row>
    <row r="188" spans="1:19">
      <c r="A188" s="62">
        <v>1</v>
      </c>
      <c r="B188" s="62" t="s">
        <v>125</v>
      </c>
      <c r="C188" s="12" t="s">
        <v>60</v>
      </c>
      <c r="D188" s="62" t="s">
        <v>30</v>
      </c>
      <c r="E188" s="62">
        <v>1</v>
      </c>
      <c r="F188" s="62" t="s">
        <v>51</v>
      </c>
      <c r="G188" s="62" t="s">
        <v>32</v>
      </c>
      <c r="H188" s="62" t="s">
        <v>52</v>
      </c>
      <c r="I188" s="62"/>
      <c r="J188" s="62">
        <v>30</v>
      </c>
      <c r="K188" s="62"/>
      <c r="L188" s="62">
        <v>23</v>
      </c>
      <c r="M188" s="62"/>
      <c r="N188" s="3">
        <f t="shared" ref="N188:N192" si="97">(IF(F188="OŽ",IF(L188=1,550.8,IF(L188=2,426.38,IF(L188=3,342.14,IF(L188=4,181.44,IF(L188=5,168.48,IF(L188=6,155.52,IF(L188=7,148.5,IF(L188=8,144,0))))))))+IF(L188&lt;=8,0,IF(L188&lt;=16,137.7,IF(L188&lt;=24,108,IF(L188&lt;=32,80.1,IF(L188&lt;=36,52.2,0)))))-IF(L188&lt;=8,0,IF(L188&lt;=16,(L188-9)*2.754,IF(L188&lt;=24,(L188-17)* 2.754,IF(L188&lt;=32,(L188-25)* 2.754,IF(L188&lt;=36,(L188-33)*2.754,0))))),0)+IF(F188="PČ",IF(L188=1,449,IF(L188=2,314.6,IF(L188=3,238,IF(L188=4,172,IF(L188=5,159,IF(L188=6,145,IF(L188=7,132,IF(L188=8,119,0))))))))+IF(L188&lt;=8,0,IF(L188&lt;=16,88,IF(L188&lt;=24,55,IF(L188&lt;=32,22,0))))-IF(L188&lt;=8,0,IF(L188&lt;=16,(L188-9)*2.245,IF(L188&lt;=24,(L188-17)*2.245,IF(L188&lt;=32,(L188-25)*2.245,0)))),0)+IF(F188="PČneol",IF(L188=1,85,IF(L188=2,64.61,IF(L188=3,50.76,IF(L188=4,16.25,IF(L188=5,15,IF(L188=6,13.75,IF(L188=7,12.5,IF(L188=8,11.25,0))))))))+IF(L188&lt;=8,0,IF(L188&lt;=16,9,0))-IF(L188&lt;=8,0,IF(L188&lt;=16,(L188-9)*0.425,0)),0)+IF(F188="PŽ",IF(L188=1,85,IF(L188=2,59.5,IF(L188=3,45,IF(L188=4,32.5,IF(L188=5,30,IF(L188=6,27.5,IF(L188=7,25,IF(L188=8,22.5,0))))))))+IF(L188&lt;=8,0,IF(L188&lt;=16,19,IF(L188&lt;=24,13,IF(L188&lt;=32,8,0))))-IF(L188&lt;=8,0,IF(L188&lt;=16,(L188-9)*0.425,IF(L188&lt;=24,(L188-17)*0.425,IF(L188&lt;=32,(L188-25)*0.425,0)))),0)+IF(F188="EČ",IF(L188=1,204,IF(L188=2,156.24,IF(L188=3,123.84,IF(L188=4,72,IF(L188=5,66,IF(L188=6,60,IF(L188=7,54,IF(L188=8,48,0))))))))+IF(L188&lt;=8,0,IF(L188&lt;=16,40,IF(L188&lt;=24,25,0)))-IF(L188&lt;=8,0,IF(L188&lt;=16,(L188-9)*1.02,IF(L188&lt;=24,(L188-17)*1.02,0))),0)+IF(F188="EČneol",IF(L188=1,68,IF(L188=2,51.69,IF(L188=3,40.61,IF(L188=4,13,IF(L188=5,12,IF(L188=6,11,IF(L188=7,10,IF(L188=8,9,0)))))))))+IF(F188="EŽ",IF(L188=1,68,IF(L188=2,47.6,IF(L188=3,36,IF(L188=4,18,IF(L188=5,16.5,IF(L188=6,15,IF(L188=7,13.5,IF(L188=8,12,0))))))))+IF(L188&lt;=8,0,IF(L188&lt;=16,10,IF(L188&lt;=24,6,0)))-IF(L188&lt;=8,0,IF(L188&lt;=16,(L188-9)*0.34,IF(L188&lt;=24,(L188-17)*0.34,0))),0)+IF(F188="PT",IF(L188=1,68,IF(L188=2,52.08,IF(L188=3,41.28,IF(L188=4,24,IF(L188=5,22,IF(L188=6,20,IF(L188=7,18,IF(L188=8,16,0))))))))+IF(L188&lt;=8,0,IF(L188&lt;=16,13,IF(L188&lt;=24,9,IF(L188&lt;=32,4,0))))-IF(L188&lt;=8,0,IF(L188&lt;=16,(L188-9)*0.34,IF(L188&lt;=24,(L188-17)*0.34,IF(L188&lt;=32,(L188-25)*0.34,0)))),0)+IF(F188="JOŽ",IF(L188=1,85,IF(L188=2,59.5,IF(L188=3,45,IF(L188=4,32.5,IF(L188=5,30,IF(L188=6,27.5,IF(L188=7,25,IF(L188=8,22.5,0))))))))+IF(L188&lt;=8,0,IF(L188&lt;=16,19,IF(L188&lt;=24,13,0)))-IF(L188&lt;=8,0,IF(L188&lt;=16,(L188-9)*0.425,IF(L188&lt;=24,(L188-17)*0.425,0))),0)+IF(F188="JPČ",IF(L188=1,68,IF(L188=2,47.6,IF(L188=3,36,IF(L188=4,26,IF(L188=5,24,IF(L188=6,22,IF(L188=7,20,IF(L188=8,18,0))))))))+IF(L188&lt;=8,0,IF(L188&lt;=16,13,IF(L188&lt;=24,9,0)))-IF(L188&lt;=8,0,IF(L188&lt;=16,(L188-9)*0.34,IF(L188&lt;=24,(L188-17)*0.34,0))),0)+IF(F188="JEČ",IF(L188=1,34,IF(L188=2,26.04,IF(L188=3,20.6,IF(L188=4,12,IF(L188=5,11,IF(L188=6,10,IF(L188=7,9,IF(L188=8,8,0))))))))+IF(L188&lt;=8,0,IF(L188&lt;=16,6,0))-IF(L188&lt;=8,0,IF(L188&lt;=16,(L188-9)*0.17,0)),0)+IF(F188="JEOF",IF(L188=1,34,IF(L188=2,26.04,IF(L188=3,20.6,IF(L188=4,12,IF(L188=5,11,IF(L188=6,10,IF(L188=7,9,IF(L188=8,8,0))))))))+IF(L188&lt;=8,0,IF(L188&lt;=16,6,0))-IF(L188&lt;=8,0,IF(L188&lt;=16,(L188-9)*0.17,0)),0)+IF(F188="JnPČ",IF(L188=1,51,IF(L188=2,35.7,IF(L188=3,27,IF(L188=4,19.5,IF(L188=5,18,IF(L188=6,16.5,IF(L188=7,15,IF(L188=8,13.5,0))))))))+IF(L188&lt;=8,0,IF(L188&lt;=16,10,0))-IF(L188&lt;=8,0,IF(L188&lt;=16,(L188-9)*0.255,0)),0)+IF(F188="JnEČ",IF(L188=1,25.5,IF(L188=2,19.53,IF(L188=3,15.48,IF(L188=4,9,IF(L188=5,8.25,IF(L188=6,7.5,IF(L188=7,6.75,IF(L188=8,6,0))))))))+IF(L188&lt;=8,0,IF(L188&lt;=16,5,0))-IF(L188&lt;=8,0,IF(L188&lt;=16,(L188-9)*0.1275,0)),0)+IF(F188="JčPČ",IF(L188=1,21.25,IF(L188=2,14.5,IF(L188=3,11.5,IF(L188=4,7,IF(L188=5,6.5,IF(L188=6,6,IF(L188=7,5.5,IF(L188=8,5,0))))))))+IF(L188&lt;=8,0,IF(L188&lt;=16,4,0))-IF(L188&lt;=8,0,IF(L188&lt;=16,(L188-9)*0.10625,0)),0)+IF(F188="JčEČ",IF(L188=1,17,IF(L188=2,13.02,IF(L188=3,10.32,IF(L188=4,6,IF(L188=5,5.5,IF(L188=6,5,IF(L188=7,4.5,IF(L188=8,4,0))))))))+IF(L188&lt;=8,0,IF(L188&lt;=16,3,0))-IF(L188&lt;=8,0,IF(L188&lt;=16,(L188-9)*0.085,0)),0)+IF(F188="NEAK",IF(L188=1,11.48,IF(L188=2,8.79,IF(L188=3,6.97,IF(L188=4,4.05,IF(L188=5,3.71,IF(L188=6,3.38,IF(L188=7,3.04,IF(L188=8,2.7,0))))))))+IF(L188&lt;=8,0,IF(L188&lt;=16,2,IF(L188&lt;=24,1.3,0)))-IF(L188&lt;=8,0,IF(L188&lt;=16,(L188-9)*0.0574,IF(L188&lt;=24,(L188-17)*0.0574,0))),0))*IF(L188&lt;0,1,IF(OR(F188="PČ",F188="PŽ",F188="PT"),IF(J188&lt;32,J188/32,1),1))* IF(L188&lt;0,1,IF(OR(F188="EČ",F188="EŽ",F188="JOŽ",F188="JPČ",F188="NEAK"),IF(J188&lt;24,J188/24,1),1))*IF(L188&lt;0,1,IF(OR(F188="PČneol",F188="JEČ",F188="JEOF",F188="JnPČ",F188="JnEČ",F188="JčPČ",F188="JčEČ"),IF(J188&lt;16,J188/16,1),1))*IF(L188&lt;0,1,IF(F188="EČneol",IF(J188&lt;8,J188/8,1),1))</f>
        <v>18.88</v>
      </c>
      <c r="O188" s="9">
        <f t="shared" ref="O188:O192" si="98">IF(F188="OŽ",N188,IF(H188="Ne",IF(J188*0.3&lt;J188-L188,N188,0),IF(J188*0.1&lt;J188-L188,N188,0)))</f>
        <v>0</v>
      </c>
      <c r="P188" s="4">
        <f t="shared" ref="P188" si="99">IF(O188=0,0,IF(F188="OŽ",IF(L188&gt;35,0,IF(J188&gt;35,(36-L188)*1.836,((36-L188)-(36-J188))*1.836)),0)+IF(F188="PČ",IF(L188&gt;31,0,IF(J188&gt;31,(32-L188)*1.347,((32-L188)-(32-J188))*1.347)),0)+ IF(F188="PČneol",IF(L188&gt;15,0,IF(J188&gt;15,(16-L188)*0.255,((16-L188)-(16-J188))*0.255)),0)+IF(F188="PŽ",IF(L188&gt;31,0,IF(J188&gt;31,(32-L188)*0.255,((32-L188)-(32-J188))*0.255)),0)+IF(F188="EČ",IF(L188&gt;23,0,IF(J188&gt;23,(24-L188)*0.612,((24-L188)-(24-J188))*0.612)),0)+IF(F188="EČneol",IF(L188&gt;7,0,IF(J188&gt;7,(8-L188)*0.204,((8-L188)-(8-J188))*0.204)),0)+IF(F188="EŽ",IF(L188&gt;23,0,IF(J188&gt;23,(24-L188)*0.204,((24-L188)-(24-J188))*0.204)),0)+IF(F188="PT",IF(L188&gt;31,0,IF(J188&gt;31,(32-L188)*0.204,((32-L188)-(32-J188))*0.204)),0)+IF(F188="JOŽ",IF(L188&gt;23,0,IF(J188&gt;23,(24-L188)*0.255,((24-L188)-(24-J188))*0.255)),0)+IF(F188="JPČ",IF(L188&gt;23,0,IF(J188&gt;23,(24-L188)*0.204,((24-L188)-(24-J188))*0.204)),0)+IF(F188="JEČ",IF(L188&gt;15,0,IF(J188&gt;15,(16-L188)*0.102,((16-L188)-(16-J188))*0.102)),0)+IF(F188="JEOF",IF(L188&gt;15,0,IF(J188&gt;15,(16-L188)*0.102,((16-L188)-(16-J188))*0.102)),0)+IF(F188="JnPČ",IF(L188&gt;15,0,IF(J188&gt;15,(16-L188)*0.153,((16-L188)-(16-J188))*0.153)),0)+IF(F188="JnEČ",IF(L188&gt;15,0,IF(J188&gt;15,(16-L188)*0.0765,((16-L188)-(16-J188))*0.0765)),0)+IF(F188="JčPČ",IF(L188&gt;15,0,IF(J188&gt;15,(16-L188)*0.06375,((16-L188)-(16-J188))*0.06375)),0)+IF(F188="JčEČ",IF(L188&gt;15,0,IF(J188&gt;15,(16-L188)*0.051,((16-L188)-(16-J188))*0.051)),0)+IF(F188="NEAK",IF(L188&gt;23,0,IF(J188&gt;23,(24-L188)*0.03444,((24-L188)-(24-J188))*0.03444)),0))</f>
        <v>0</v>
      </c>
      <c r="Q188" s="11">
        <f t="shared" ref="Q188" si="100">IF(ISERROR(P188*100/N188),0,(P188*100/N188))</f>
        <v>0</v>
      </c>
      <c r="R188" s="10">
        <f t="shared" ref="R188:R192" si="101">IF(Q188&lt;=30,O188+P188,O188+O188*0.3)*IF(G188=1,0.4,IF(G188=2,0.75,IF(G188="1 (kas 4 m. 1 k. nerengiamos)",0.52,1)))*IF(D188="olimpinė",1,IF(M188="Ne",0.5,1))*IF(OR(A$5="Lietuvos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federacija"),IF(OR(J188&lt;8,K188&lt;16),0,1),1)*E188*IF(I188&lt;=1,1,1/I188)*IF(OR(A$5="Lietuvos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88" s="8"/>
    </row>
    <row r="189" spans="1:19">
      <c r="A189" s="62">
        <v>2</v>
      </c>
      <c r="B189" s="62" t="s">
        <v>96</v>
      </c>
      <c r="C189" s="12" t="s">
        <v>55</v>
      </c>
      <c r="D189" s="62" t="s">
        <v>30</v>
      </c>
      <c r="E189" s="62">
        <v>1</v>
      </c>
      <c r="F189" s="62" t="s">
        <v>51</v>
      </c>
      <c r="G189" s="62" t="s">
        <v>32</v>
      </c>
      <c r="H189" s="62" t="s">
        <v>52</v>
      </c>
      <c r="I189" s="62"/>
      <c r="J189" s="62">
        <v>41</v>
      </c>
      <c r="K189" s="62"/>
      <c r="L189" s="62">
        <v>29</v>
      </c>
      <c r="M189" s="62"/>
      <c r="N189" s="3">
        <f t="shared" si="97"/>
        <v>0</v>
      </c>
      <c r="O189" s="9">
        <f t="shared" si="98"/>
        <v>0</v>
      </c>
      <c r="P189" s="4">
        <f t="shared" ref="P189:P192" si="102">IF(O189=0,0,IF(F189="OŽ",IF(L189&gt;35,0,IF(J189&gt;35,(36-L189)*1.836,((36-L189)-(36-J189))*1.836)),0)+IF(F189="PČ",IF(L189&gt;31,0,IF(J189&gt;31,(32-L189)*1.347,((32-L189)-(32-J189))*1.347)),0)+ IF(F189="PČneol",IF(L189&gt;15,0,IF(J189&gt;15,(16-L189)*0.255,((16-L189)-(16-J189))*0.255)),0)+IF(F189="PŽ",IF(L189&gt;31,0,IF(J189&gt;31,(32-L189)*0.255,((32-L189)-(32-J189))*0.255)),0)+IF(F189="EČ",IF(L189&gt;23,0,IF(J189&gt;23,(24-L189)*0.612,((24-L189)-(24-J189))*0.612)),0)+IF(F189="EČneol",IF(L189&gt;7,0,IF(J189&gt;7,(8-L189)*0.204,((8-L189)-(8-J189))*0.204)),0)+IF(F189="EŽ",IF(L189&gt;23,0,IF(J189&gt;23,(24-L189)*0.204,((24-L189)-(24-J189))*0.204)),0)+IF(F189="PT",IF(L189&gt;31,0,IF(J189&gt;31,(32-L189)*0.204,((32-L189)-(32-J189))*0.204)),0)+IF(F189="JOŽ",IF(L189&gt;23,0,IF(J189&gt;23,(24-L189)*0.255,((24-L189)-(24-J189))*0.255)),0)+IF(F189="JPČ",IF(L189&gt;23,0,IF(J189&gt;23,(24-L189)*0.204,((24-L189)-(24-J189))*0.204)),0)+IF(F189="JEČ",IF(L189&gt;15,0,IF(J189&gt;15,(16-L189)*0.102,((16-L189)-(16-J189))*0.102)),0)+IF(F189="JEOF",IF(L189&gt;15,0,IF(J189&gt;15,(16-L189)*0.102,((16-L189)-(16-J189))*0.102)),0)+IF(F189="JnPČ",IF(L189&gt;15,0,IF(J189&gt;15,(16-L189)*0.153,((16-L189)-(16-J189))*0.153)),0)+IF(F189="JnEČ",IF(L189&gt;15,0,IF(J189&gt;15,(16-L189)*0.0765,((16-L189)-(16-J189))*0.0765)),0)+IF(F189="JčPČ",IF(L189&gt;15,0,IF(J189&gt;15,(16-L189)*0.06375,((16-L189)-(16-J189))*0.06375)),0)+IF(F189="JčEČ",IF(L189&gt;15,0,IF(J189&gt;15,(16-L189)*0.051,((16-L189)-(16-J189))*0.051)),0)+IF(F189="NEAK",IF(L189&gt;23,0,IF(J189&gt;23,(24-L189)*0.03444,((24-L189)-(24-J189))*0.03444)),0))</f>
        <v>0</v>
      </c>
      <c r="Q189" s="11">
        <f t="shared" ref="Q189:Q192" si="103">IF(ISERROR(P189*100/N189),0,(P189*100/N189))</f>
        <v>0</v>
      </c>
      <c r="R189" s="10">
        <f t="shared" si="101"/>
        <v>0</v>
      </c>
      <c r="S189" s="8"/>
    </row>
    <row r="190" spans="1:19">
      <c r="A190" s="62">
        <v>3</v>
      </c>
      <c r="B190" s="62" t="s">
        <v>49</v>
      </c>
      <c r="C190" s="12" t="s">
        <v>50</v>
      </c>
      <c r="D190" s="62" t="s">
        <v>30</v>
      </c>
      <c r="E190" s="62">
        <v>1</v>
      </c>
      <c r="F190" s="62" t="s">
        <v>51</v>
      </c>
      <c r="G190" s="62" t="s">
        <v>32</v>
      </c>
      <c r="H190" s="62" t="s">
        <v>52</v>
      </c>
      <c r="I190" s="62"/>
      <c r="J190" s="62">
        <v>33</v>
      </c>
      <c r="K190" s="62"/>
      <c r="L190" s="62">
        <v>25</v>
      </c>
      <c r="M190" s="62"/>
      <c r="N190" s="3">
        <f t="shared" si="97"/>
        <v>0</v>
      </c>
      <c r="O190" s="9">
        <f t="shared" si="98"/>
        <v>0</v>
      </c>
      <c r="P190" s="4">
        <f t="shared" si="102"/>
        <v>0</v>
      </c>
      <c r="Q190" s="11">
        <f t="shared" si="103"/>
        <v>0</v>
      </c>
      <c r="R190" s="10">
        <f t="shared" si="101"/>
        <v>0</v>
      </c>
      <c r="S190" s="8"/>
    </row>
    <row r="191" spans="1:19">
      <c r="A191" s="62">
        <v>4</v>
      </c>
      <c r="B191" s="62" t="s">
        <v>28</v>
      </c>
      <c r="C191" s="12" t="s">
        <v>29</v>
      </c>
      <c r="D191" s="62" t="s">
        <v>30</v>
      </c>
      <c r="E191" s="62">
        <v>1</v>
      </c>
      <c r="F191" s="62" t="s">
        <v>51</v>
      </c>
      <c r="G191" s="62" t="s">
        <v>32</v>
      </c>
      <c r="H191" s="62" t="s">
        <v>52</v>
      </c>
      <c r="I191" s="62"/>
      <c r="J191" s="62">
        <v>18</v>
      </c>
      <c r="K191" s="62"/>
      <c r="L191" s="62">
        <v>17</v>
      </c>
      <c r="M191" s="62"/>
      <c r="N191" s="3">
        <f t="shared" si="97"/>
        <v>18.75</v>
      </c>
      <c r="O191" s="9">
        <f t="shared" si="98"/>
        <v>0</v>
      </c>
      <c r="P191" s="4">
        <f t="shared" si="102"/>
        <v>0</v>
      </c>
      <c r="Q191" s="11">
        <f t="shared" si="103"/>
        <v>0</v>
      </c>
      <c r="R191" s="10">
        <f t="shared" si="101"/>
        <v>0</v>
      </c>
      <c r="S191" s="8"/>
    </row>
    <row r="192" spans="1:19">
      <c r="A192" s="62">
        <v>5</v>
      </c>
      <c r="B192" s="62" t="s">
        <v>68</v>
      </c>
      <c r="C192" s="12" t="s">
        <v>29</v>
      </c>
      <c r="D192" s="62" t="s">
        <v>30</v>
      </c>
      <c r="E192" s="62">
        <v>1</v>
      </c>
      <c r="F192" s="62" t="s">
        <v>51</v>
      </c>
      <c r="G192" s="62" t="s">
        <v>32</v>
      </c>
      <c r="H192" s="62" t="s">
        <v>52</v>
      </c>
      <c r="I192" s="62"/>
      <c r="J192" s="62">
        <v>18</v>
      </c>
      <c r="K192" s="62"/>
      <c r="L192" s="62">
        <v>17</v>
      </c>
      <c r="M192" s="62"/>
      <c r="N192" s="3">
        <f t="shared" si="97"/>
        <v>18.75</v>
      </c>
      <c r="O192" s="9">
        <f t="shared" si="98"/>
        <v>0</v>
      </c>
      <c r="P192" s="4">
        <f t="shared" si="102"/>
        <v>0</v>
      </c>
      <c r="Q192" s="11">
        <f t="shared" si="103"/>
        <v>0</v>
      </c>
      <c r="R192" s="10">
        <f t="shared" si="101"/>
        <v>0</v>
      </c>
      <c r="S192" s="8"/>
    </row>
    <row r="193" spans="1:19">
      <c r="A193" s="65" t="s">
        <v>34</v>
      </c>
      <c r="B193" s="66"/>
      <c r="C193" s="66"/>
      <c r="D193" s="66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7"/>
      <c r="R193" s="10">
        <f>SUM(R188:R192)</f>
        <v>0</v>
      </c>
      <c r="S193" s="8"/>
    </row>
    <row r="194" spans="1:19" ht="15.75">
      <c r="A194" s="24" t="s">
        <v>35</v>
      </c>
      <c r="B194" s="2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6"/>
      <c r="S194" s="8"/>
    </row>
    <row r="195" spans="1:19">
      <c r="A195" s="49" t="s">
        <v>46</v>
      </c>
      <c r="B195" s="49"/>
      <c r="C195" s="49"/>
      <c r="D195" s="49"/>
      <c r="E195" s="49"/>
      <c r="F195" s="49"/>
      <c r="G195" s="49"/>
      <c r="H195" s="49"/>
      <c r="I195" s="49"/>
      <c r="J195" s="15"/>
      <c r="K195" s="15"/>
      <c r="L195" s="15"/>
      <c r="M195" s="15"/>
      <c r="N195" s="15"/>
      <c r="O195" s="15"/>
      <c r="P195" s="15"/>
      <c r="Q195" s="15"/>
      <c r="R195" s="16"/>
      <c r="S195" s="8"/>
    </row>
    <row r="196" spans="1:19">
      <c r="A196" s="68" t="s">
        <v>138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58"/>
      <c r="R196" s="8"/>
      <c r="S196" s="8"/>
    </row>
    <row r="197" spans="1:19" ht="18">
      <c r="A197" s="70" t="s">
        <v>27</v>
      </c>
      <c r="B197" s="71"/>
      <c r="C197" s="71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8"/>
      <c r="R197" s="8"/>
      <c r="S197" s="8"/>
    </row>
    <row r="198" spans="1:19">
      <c r="A198" s="68" t="s">
        <v>139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58"/>
      <c r="R198" s="8"/>
      <c r="S198" s="8"/>
    </row>
    <row r="199" spans="1:19">
      <c r="A199" s="62">
        <v>1</v>
      </c>
      <c r="B199" s="62" t="s">
        <v>140</v>
      </c>
      <c r="C199" s="12" t="s">
        <v>44</v>
      </c>
      <c r="D199" s="62" t="s">
        <v>30</v>
      </c>
      <c r="E199" s="62">
        <v>1</v>
      </c>
      <c r="F199" s="62" t="s">
        <v>42</v>
      </c>
      <c r="G199" s="62">
        <v>1</v>
      </c>
      <c r="H199" s="62" t="s">
        <v>52</v>
      </c>
      <c r="I199" s="62"/>
      <c r="J199" s="62">
        <v>38</v>
      </c>
      <c r="K199" s="62"/>
      <c r="L199" s="62">
        <v>9</v>
      </c>
      <c r="M199" s="62" t="s">
        <v>33</v>
      </c>
      <c r="N199" s="3">
        <f t="shared" ref="N199:N213" si="104">(IF(F199="OŽ",IF(L199=1,550.8,IF(L199=2,426.38,IF(L199=3,342.14,IF(L199=4,181.44,IF(L199=5,168.48,IF(L199=6,155.52,IF(L199=7,148.5,IF(L199=8,144,0))))))))+IF(L199&lt;=8,0,IF(L199&lt;=16,137.7,IF(L199&lt;=24,108,IF(L199&lt;=32,80.1,IF(L199&lt;=36,52.2,0)))))-IF(L199&lt;=8,0,IF(L199&lt;=16,(L199-9)*2.754,IF(L199&lt;=24,(L199-17)* 2.754,IF(L199&lt;=32,(L199-25)* 2.754,IF(L199&lt;=36,(L199-33)*2.754,0))))),0)+IF(F199="PČ",IF(L199=1,449,IF(L199=2,314.6,IF(L199=3,238,IF(L199=4,172,IF(L199=5,159,IF(L199=6,145,IF(L199=7,132,IF(L199=8,119,0))))))))+IF(L199&lt;=8,0,IF(L199&lt;=16,88,IF(L199&lt;=24,55,IF(L199&lt;=32,22,0))))-IF(L199&lt;=8,0,IF(L199&lt;=16,(L199-9)*2.245,IF(L199&lt;=24,(L199-17)*2.245,IF(L199&lt;=32,(L199-25)*2.245,0)))),0)+IF(F199="PČneol",IF(L199=1,85,IF(L199=2,64.61,IF(L199=3,50.76,IF(L199=4,16.25,IF(L199=5,15,IF(L199=6,13.75,IF(L199=7,12.5,IF(L199=8,11.25,0))))))))+IF(L199&lt;=8,0,IF(L199&lt;=16,9,0))-IF(L199&lt;=8,0,IF(L199&lt;=16,(L199-9)*0.425,0)),0)+IF(F199="PŽ",IF(L199=1,85,IF(L199=2,59.5,IF(L199=3,45,IF(L199=4,32.5,IF(L199=5,30,IF(L199=6,27.5,IF(L199=7,25,IF(L199=8,22.5,0))))))))+IF(L199&lt;=8,0,IF(L199&lt;=16,19,IF(L199&lt;=24,13,IF(L199&lt;=32,8,0))))-IF(L199&lt;=8,0,IF(L199&lt;=16,(L199-9)*0.425,IF(L199&lt;=24,(L199-17)*0.425,IF(L199&lt;=32,(L199-25)*0.425,0)))),0)+IF(F199="EČ",IF(L199=1,204,IF(L199=2,156.24,IF(L199=3,123.84,IF(L199=4,72,IF(L199=5,66,IF(L199=6,60,IF(L199=7,54,IF(L199=8,48,0))))))))+IF(L199&lt;=8,0,IF(L199&lt;=16,40,IF(L199&lt;=24,25,0)))-IF(L199&lt;=8,0,IF(L199&lt;=16,(L199-9)*1.02,IF(L199&lt;=24,(L199-17)*1.02,0))),0)+IF(F199="EČneol",IF(L199=1,68,IF(L199=2,51.69,IF(L199=3,40.61,IF(L199=4,13,IF(L199=5,12,IF(L199=6,11,IF(L199=7,10,IF(L199=8,9,0)))))))))+IF(F199="EŽ",IF(L199=1,68,IF(L199=2,47.6,IF(L199=3,36,IF(L199=4,18,IF(L199=5,16.5,IF(L199=6,15,IF(L199=7,13.5,IF(L199=8,12,0))))))))+IF(L199&lt;=8,0,IF(L199&lt;=16,10,IF(L199&lt;=24,6,0)))-IF(L199&lt;=8,0,IF(L199&lt;=16,(L199-9)*0.34,IF(L199&lt;=24,(L199-17)*0.34,0))),0)+IF(F199="PT",IF(L199=1,68,IF(L199=2,52.08,IF(L199=3,41.28,IF(L199=4,24,IF(L199=5,22,IF(L199=6,20,IF(L199=7,18,IF(L199=8,16,0))))))))+IF(L199&lt;=8,0,IF(L199&lt;=16,13,IF(L199&lt;=24,9,IF(L199&lt;=32,4,0))))-IF(L199&lt;=8,0,IF(L199&lt;=16,(L199-9)*0.34,IF(L199&lt;=24,(L199-17)*0.34,IF(L199&lt;=32,(L199-25)*0.34,0)))),0)+IF(F199="JOŽ",IF(L199=1,85,IF(L199=2,59.5,IF(L199=3,45,IF(L199=4,32.5,IF(L199=5,30,IF(L199=6,27.5,IF(L199=7,25,IF(L199=8,22.5,0))))))))+IF(L199&lt;=8,0,IF(L199&lt;=16,19,IF(L199&lt;=24,13,0)))-IF(L199&lt;=8,0,IF(L199&lt;=16,(L199-9)*0.425,IF(L199&lt;=24,(L199-17)*0.425,0))),0)+IF(F199="JPČ",IF(L199=1,68,IF(L199=2,47.6,IF(L199=3,36,IF(L199=4,26,IF(L199=5,24,IF(L199=6,22,IF(L199=7,20,IF(L199=8,18,0))))))))+IF(L199&lt;=8,0,IF(L199&lt;=16,13,IF(L199&lt;=24,9,0)))-IF(L199&lt;=8,0,IF(L199&lt;=16,(L199-9)*0.34,IF(L199&lt;=24,(L199-17)*0.34,0))),0)+IF(F199="JEČ",IF(L199=1,34,IF(L199=2,26.04,IF(L199=3,20.6,IF(L199=4,12,IF(L199=5,11,IF(L199=6,10,IF(L199=7,9,IF(L199=8,8,0))))))))+IF(L199&lt;=8,0,IF(L199&lt;=16,6,0))-IF(L199&lt;=8,0,IF(L199&lt;=16,(L199-9)*0.17,0)),0)+IF(F199="JEOF",IF(L199=1,34,IF(L199=2,26.04,IF(L199=3,20.6,IF(L199=4,12,IF(L199=5,11,IF(L199=6,10,IF(L199=7,9,IF(L199=8,8,0))))))))+IF(L199&lt;=8,0,IF(L199&lt;=16,6,0))-IF(L199&lt;=8,0,IF(L199&lt;=16,(L199-9)*0.17,0)),0)+IF(F199="JnPČ",IF(L199=1,51,IF(L199=2,35.7,IF(L199=3,27,IF(L199=4,19.5,IF(L199=5,18,IF(L199=6,16.5,IF(L199=7,15,IF(L199=8,13.5,0))))))))+IF(L199&lt;=8,0,IF(L199&lt;=16,10,0))-IF(L199&lt;=8,0,IF(L199&lt;=16,(L199-9)*0.255,0)),0)+IF(F199="JnEČ",IF(L199=1,25.5,IF(L199=2,19.53,IF(L199=3,15.48,IF(L199=4,9,IF(L199=5,8.25,IF(L199=6,7.5,IF(L199=7,6.75,IF(L199=8,6,0))))))))+IF(L199&lt;=8,0,IF(L199&lt;=16,5,0))-IF(L199&lt;=8,0,IF(L199&lt;=16,(L199-9)*0.1275,0)),0)+IF(F199="JčPČ",IF(L199=1,21.25,IF(L199=2,14.5,IF(L199=3,11.5,IF(L199=4,7,IF(L199=5,6.5,IF(L199=6,6,IF(L199=7,5.5,IF(L199=8,5,0))))))))+IF(L199&lt;=8,0,IF(L199&lt;=16,4,0))-IF(L199&lt;=8,0,IF(L199&lt;=16,(L199-9)*0.10625,0)),0)+IF(F199="JčEČ",IF(L199=1,17,IF(L199=2,13.02,IF(L199=3,10.32,IF(L199=4,6,IF(L199=5,5.5,IF(L199=6,5,IF(L199=7,4.5,IF(L199=8,4,0))))))))+IF(L199&lt;=8,0,IF(L199&lt;=16,3,0))-IF(L199&lt;=8,0,IF(L199&lt;=16,(L199-9)*0.085,0)),0)+IF(F199="NEAK",IF(L199=1,11.48,IF(L199=2,8.79,IF(L199=3,6.97,IF(L199=4,4.05,IF(L199=5,3.71,IF(L199=6,3.38,IF(L199=7,3.04,IF(L199=8,2.7,0))))))))+IF(L199&lt;=8,0,IF(L199&lt;=16,2,IF(L199&lt;=24,1.3,0)))-IF(L199&lt;=8,0,IF(L199&lt;=16,(L199-9)*0.0574,IF(L199&lt;=24,(L199-17)*0.0574,0))),0))*IF(L199&lt;0,1,IF(OR(F199="PČ",F199="PŽ",F199="PT"),IF(J199&lt;32,J199/32,1),1))* IF(L199&lt;0,1,IF(OR(F199="EČ",F199="EŽ",F199="JOŽ",F199="JPČ",F199="NEAK"),IF(J199&lt;24,J199/24,1),1))*IF(L199&lt;0,1,IF(OR(F199="PČneol",F199="JEČ",F199="JEOF",F199="JnPČ",F199="JnEČ",F199="JčPČ",F199="JčEČ"),IF(J199&lt;16,J199/16,1),1))*IF(L199&lt;0,1,IF(F199="EČneol",IF(J199&lt;8,J199/8,1),1))</f>
        <v>5</v>
      </c>
      <c r="O199" s="9">
        <f t="shared" ref="O199:O213" si="105">IF(F199="OŽ",N199,IF(H199="Ne",IF(J199*0.3&lt;J199-L199,N199,0),IF(J199*0.1&lt;J199-L199,N199,0)))</f>
        <v>5</v>
      </c>
      <c r="P199" s="4">
        <f t="shared" ref="P199" si="106">IF(O199=0,0,IF(F199="OŽ",IF(L199&gt;35,0,IF(J199&gt;35,(36-L199)*1.836,((36-L199)-(36-J199))*1.836)),0)+IF(F199="PČ",IF(L199&gt;31,0,IF(J199&gt;31,(32-L199)*1.347,((32-L199)-(32-J199))*1.347)),0)+ IF(F199="PČneol",IF(L199&gt;15,0,IF(J199&gt;15,(16-L199)*0.255,((16-L199)-(16-J199))*0.255)),0)+IF(F199="PŽ",IF(L199&gt;31,0,IF(J199&gt;31,(32-L199)*0.255,((32-L199)-(32-J199))*0.255)),0)+IF(F199="EČ",IF(L199&gt;23,0,IF(J199&gt;23,(24-L199)*0.612,((24-L199)-(24-J199))*0.612)),0)+IF(F199="EČneol",IF(L199&gt;7,0,IF(J199&gt;7,(8-L199)*0.204,((8-L199)-(8-J199))*0.204)),0)+IF(F199="EŽ",IF(L199&gt;23,0,IF(J199&gt;23,(24-L199)*0.204,((24-L199)-(24-J199))*0.204)),0)+IF(F199="PT",IF(L199&gt;31,0,IF(J199&gt;31,(32-L199)*0.204,((32-L199)-(32-J199))*0.204)),0)+IF(F199="JOŽ",IF(L199&gt;23,0,IF(J199&gt;23,(24-L199)*0.255,((24-L199)-(24-J199))*0.255)),0)+IF(F199="JPČ",IF(L199&gt;23,0,IF(J199&gt;23,(24-L199)*0.204,((24-L199)-(24-J199))*0.204)),0)+IF(F199="JEČ",IF(L199&gt;15,0,IF(J199&gt;15,(16-L199)*0.102,((16-L199)-(16-J199))*0.102)),0)+IF(F199="JEOF",IF(L199&gt;15,0,IF(J199&gt;15,(16-L199)*0.102,((16-L199)-(16-J199))*0.102)),0)+IF(F199="JnPČ",IF(L199&gt;15,0,IF(J199&gt;15,(16-L199)*0.153,((16-L199)-(16-J199))*0.153)),0)+IF(F199="JnEČ",IF(L199&gt;15,0,IF(J199&gt;15,(16-L199)*0.0765,((16-L199)-(16-J199))*0.0765)),0)+IF(F199="JčPČ",IF(L199&gt;15,0,IF(J199&gt;15,(16-L199)*0.06375,((16-L199)-(16-J199))*0.06375)),0)+IF(F199="JčEČ",IF(L199&gt;15,0,IF(J199&gt;15,(16-L199)*0.051,((16-L199)-(16-J199))*0.051)),0)+IF(F199="NEAK",IF(L199&gt;23,0,IF(J199&gt;23,(24-L199)*0.03444,((24-L199)-(24-J199))*0.03444)),0))</f>
        <v>0.53549999999999998</v>
      </c>
      <c r="Q199" s="11">
        <f t="shared" ref="Q199" si="107">IF(ISERROR(P199*100/N199),0,(P199*100/N199))</f>
        <v>10.709999999999999</v>
      </c>
      <c r="R199" s="10">
        <f t="shared" ref="R199:R213" si="108">IF(Q199&lt;=30,O199+P199,O199+O199*0.3)*IF(G199=1,0.4,IF(G199=2,0.75,IF(G199="1 (kas 4 m. 1 k. nerengiamos)",0.52,1)))*IF(D199="olimpinė",1,IF(M199="Ne",0.5,1))*IF(OR(A$5="Lietuvos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federacija"),IF(OR(J199&lt;8,K199&lt;16),0,1),1)*E199*IF(I199&lt;=1,1,1/I199)*IF(OR(A$5="Lietuvos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2.2141999999999999</v>
      </c>
      <c r="S199" s="8"/>
    </row>
    <row r="200" spans="1:19" s="8" customFormat="1">
      <c r="A200" s="62">
        <v>2</v>
      </c>
      <c r="B200" s="62" t="s">
        <v>141</v>
      </c>
      <c r="C200" s="12" t="s">
        <v>44</v>
      </c>
      <c r="D200" s="62" t="s">
        <v>30</v>
      </c>
      <c r="E200" s="62">
        <v>1</v>
      </c>
      <c r="F200" s="62" t="s">
        <v>42</v>
      </c>
      <c r="G200" s="62">
        <v>1</v>
      </c>
      <c r="H200" s="62" t="s">
        <v>52</v>
      </c>
      <c r="I200" s="62"/>
      <c r="J200" s="62">
        <v>38</v>
      </c>
      <c r="K200" s="62"/>
      <c r="L200" s="62">
        <v>27</v>
      </c>
      <c r="M200" s="62" t="s">
        <v>33</v>
      </c>
      <c r="N200" s="3">
        <f t="shared" ref="N200:N204" si="109">(IF(F200="OŽ",IF(L200=1,550.8,IF(L200=2,426.38,IF(L200=3,342.14,IF(L200=4,181.44,IF(L200=5,168.48,IF(L200=6,155.52,IF(L200=7,148.5,IF(L200=8,144,0))))))))+IF(L200&lt;=8,0,IF(L200&lt;=16,137.7,IF(L200&lt;=24,108,IF(L200&lt;=32,80.1,IF(L200&lt;=36,52.2,0)))))-IF(L200&lt;=8,0,IF(L200&lt;=16,(L200-9)*2.754,IF(L200&lt;=24,(L200-17)* 2.754,IF(L200&lt;=32,(L200-25)* 2.754,IF(L200&lt;=36,(L200-33)*2.754,0))))),0)+IF(F200="PČ",IF(L200=1,449,IF(L200=2,314.6,IF(L200=3,238,IF(L200=4,172,IF(L200=5,159,IF(L200=6,145,IF(L200=7,132,IF(L200=8,119,0))))))))+IF(L200&lt;=8,0,IF(L200&lt;=16,88,IF(L200&lt;=24,55,IF(L200&lt;=32,22,0))))-IF(L200&lt;=8,0,IF(L200&lt;=16,(L200-9)*2.245,IF(L200&lt;=24,(L200-17)*2.245,IF(L200&lt;=32,(L200-25)*2.245,0)))),0)+IF(F200="PČneol",IF(L200=1,85,IF(L200=2,64.61,IF(L200=3,50.76,IF(L200=4,16.25,IF(L200=5,15,IF(L200=6,13.75,IF(L200=7,12.5,IF(L200=8,11.25,0))))))))+IF(L200&lt;=8,0,IF(L200&lt;=16,9,0))-IF(L200&lt;=8,0,IF(L200&lt;=16,(L200-9)*0.425,0)),0)+IF(F200="PŽ",IF(L200=1,85,IF(L200=2,59.5,IF(L200=3,45,IF(L200=4,32.5,IF(L200=5,30,IF(L200=6,27.5,IF(L200=7,25,IF(L200=8,22.5,0))))))))+IF(L200&lt;=8,0,IF(L200&lt;=16,19,IF(L200&lt;=24,13,IF(L200&lt;=32,8,0))))-IF(L200&lt;=8,0,IF(L200&lt;=16,(L200-9)*0.425,IF(L200&lt;=24,(L200-17)*0.425,IF(L200&lt;=32,(L200-25)*0.425,0)))),0)+IF(F200="EČ",IF(L200=1,204,IF(L200=2,156.24,IF(L200=3,123.84,IF(L200=4,72,IF(L200=5,66,IF(L200=6,60,IF(L200=7,54,IF(L200=8,48,0))))))))+IF(L200&lt;=8,0,IF(L200&lt;=16,40,IF(L200&lt;=24,25,0)))-IF(L200&lt;=8,0,IF(L200&lt;=16,(L200-9)*1.02,IF(L200&lt;=24,(L200-17)*1.02,0))),0)+IF(F200="EČneol",IF(L200=1,68,IF(L200=2,51.69,IF(L200=3,40.61,IF(L200=4,13,IF(L200=5,12,IF(L200=6,11,IF(L200=7,10,IF(L200=8,9,0)))))))))+IF(F200="EŽ",IF(L200=1,68,IF(L200=2,47.6,IF(L200=3,36,IF(L200=4,18,IF(L200=5,16.5,IF(L200=6,15,IF(L200=7,13.5,IF(L200=8,12,0))))))))+IF(L200&lt;=8,0,IF(L200&lt;=16,10,IF(L200&lt;=24,6,0)))-IF(L200&lt;=8,0,IF(L200&lt;=16,(L200-9)*0.34,IF(L200&lt;=24,(L200-17)*0.34,0))),0)+IF(F200="PT",IF(L200=1,68,IF(L200=2,52.08,IF(L200=3,41.28,IF(L200=4,24,IF(L200=5,22,IF(L200=6,20,IF(L200=7,18,IF(L200=8,16,0))))))))+IF(L200&lt;=8,0,IF(L200&lt;=16,13,IF(L200&lt;=24,9,IF(L200&lt;=32,4,0))))-IF(L200&lt;=8,0,IF(L200&lt;=16,(L200-9)*0.34,IF(L200&lt;=24,(L200-17)*0.34,IF(L200&lt;=32,(L200-25)*0.34,0)))),0)+IF(F200="JOŽ",IF(L200=1,85,IF(L200=2,59.5,IF(L200=3,45,IF(L200=4,32.5,IF(L200=5,30,IF(L200=6,27.5,IF(L200=7,25,IF(L200=8,22.5,0))))))))+IF(L200&lt;=8,0,IF(L200&lt;=16,19,IF(L200&lt;=24,13,0)))-IF(L200&lt;=8,0,IF(L200&lt;=16,(L200-9)*0.425,IF(L200&lt;=24,(L200-17)*0.425,0))),0)+IF(F200="JPČ",IF(L200=1,68,IF(L200=2,47.6,IF(L200=3,36,IF(L200=4,26,IF(L200=5,24,IF(L200=6,22,IF(L200=7,20,IF(L200=8,18,0))))))))+IF(L200&lt;=8,0,IF(L200&lt;=16,13,IF(L200&lt;=24,9,0)))-IF(L200&lt;=8,0,IF(L200&lt;=16,(L200-9)*0.34,IF(L200&lt;=24,(L200-17)*0.34,0))),0)+IF(F200="JEČ",IF(L200=1,34,IF(L200=2,26.04,IF(L200=3,20.6,IF(L200=4,12,IF(L200=5,11,IF(L200=6,10,IF(L200=7,9,IF(L200=8,8,0))))))))+IF(L200&lt;=8,0,IF(L200&lt;=16,6,0))-IF(L200&lt;=8,0,IF(L200&lt;=16,(L200-9)*0.17,0)),0)+IF(F200="JEOF",IF(L200=1,34,IF(L200=2,26.04,IF(L200=3,20.6,IF(L200=4,12,IF(L200=5,11,IF(L200=6,10,IF(L200=7,9,IF(L200=8,8,0))))))))+IF(L200&lt;=8,0,IF(L200&lt;=16,6,0))-IF(L200&lt;=8,0,IF(L200&lt;=16,(L200-9)*0.17,0)),0)+IF(F200="JnPČ",IF(L200=1,51,IF(L200=2,35.7,IF(L200=3,27,IF(L200=4,19.5,IF(L200=5,18,IF(L200=6,16.5,IF(L200=7,15,IF(L200=8,13.5,0))))))))+IF(L200&lt;=8,0,IF(L200&lt;=16,10,0))-IF(L200&lt;=8,0,IF(L200&lt;=16,(L200-9)*0.255,0)),0)+IF(F200="JnEČ",IF(L200=1,25.5,IF(L200=2,19.53,IF(L200=3,15.48,IF(L200=4,9,IF(L200=5,8.25,IF(L200=6,7.5,IF(L200=7,6.75,IF(L200=8,6,0))))))))+IF(L200&lt;=8,0,IF(L200&lt;=16,5,0))-IF(L200&lt;=8,0,IF(L200&lt;=16,(L200-9)*0.1275,0)),0)+IF(F200="JčPČ",IF(L200=1,21.25,IF(L200=2,14.5,IF(L200=3,11.5,IF(L200=4,7,IF(L200=5,6.5,IF(L200=6,6,IF(L200=7,5.5,IF(L200=8,5,0))))))))+IF(L200&lt;=8,0,IF(L200&lt;=16,4,0))-IF(L200&lt;=8,0,IF(L200&lt;=16,(L200-9)*0.10625,0)),0)+IF(F200="JčEČ",IF(L200=1,17,IF(L200=2,13.02,IF(L200=3,10.32,IF(L200=4,6,IF(L200=5,5.5,IF(L200=6,5,IF(L200=7,4.5,IF(L200=8,4,0))))))))+IF(L200&lt;=8,0,IF(L200&lt;=16,3,0))-IF(L200&lt;=8,0,IF(L200&lt;=16,(L200-9)*0.085,0)),0)+IF(F200="NEAK",IF(L200=1,11.48,IF(L200=2,8.79,IF(L200=3,6.97,IF(L200=4,4.05,IF(L200=5,3.71,IF(L200=6,3.38,IF(L200=7,3.04,IF(L200=8,2.7,0))))))))+IF(L200&lt;=8,0,IF(L200&lt;=16,2,IF(L200&lt;=24,1.3,0)))-IF(L200&lt;=8,0,IF(L200&lt;=16,(L200-9)*0.0574,IF(L200&lt;=24,(L200-17)*0.0574,0))),0))*IF(L200&lt;0,1,IF(OR(F200="PČ",F200="PŽ",F200="PT"),IF(J200&lt;32,J200/32,1),1))* IF(L200&lt;0,1,IF(OR(F200="EČ",F200="EŽ",F200="JOŽ",F200="JPČ",F200="NEAK"),IF(J200&lt;24,J200/24,1),1))*IF(L200&lt;0,1,IF(OR(F200="PČneol",F200="JEČ",F200="JEOF",F200="JnPČ",F200="JnEČ",F200="JčPČ",F200="JčEČ"),IF(J200&lt;16,J200/16,1),1))*IF(L200&lt;0,1,IF(F200="EČneol",IF(J200&lt;8,J200/8,1),1))</f>
        <v>0</v>
      </c>
      <c r="O200" s="9">
        <f t="shared" ref="O200:O204" si="110">IF(F200="OŽ",N200,IF(H200="Ne",IF(J200*0.3&lt;J200-L200,N200,0),IF(J200*0.1&lt;J200-L200,N200,0)))</f>
        <v>0</v>
      </c>
      <c r="P200" s="4">
        <f t="shared" ref="P200:P204" si="111">IF(O200=0,0,IF(F200="OŽ",IF(L200&gt;35,0,IF(J200&gt;35,(36-L200)*1.836,((36-L200)-(36-J200))*1.836)),0)+IF(F200="PČ",IF(L200&gt;31,0,IF(J200&gt;31,(32-L200)*1.347,((32-L200)-(32-J200))*1.347)),0)+ IF(F200="PČneol",IF(L200&gt;15,0,IF(J200&gt;15,(16-L200)*0.255,((16-L200)-(16-J200))*0.255)),0)+IF(F200="PŽ",IF(L200&gt;31,0,IF(J200&gt;31,(32-L200)*0.255,((32-L200)-(32-J200))*0.255)),0)+IF(F200="EČ",IF(L200&gt;23,0,IF(J200&gt;23,(24-L200)*0.612,((24-L200)-(24-J200))*0.612)),0)+IF(F200="EČneol",IF(L200&gt;7,0,IF(J200&gt;7,(8-L200)*0.204,((8-L200)-(8-J200))*0.204)),0)+IF(F200="EŽ",IF(L200&gt;23,0,IF(J200&gt;23,(24-L200)*0.204,((24-L200)-(24-J200))*0.204)),0)+IF(F200="PT",IF(L200&gt;31,0,IF(J200&gt;31,(32-L200)*0.204,((32-L200)-(32-J200))*0.204)),0)+IF(F200="JOŽ",IF(L200&gt;23,0,IF(J200&gt;23,(24-L200)*0.255,((24-L200)-(24-J200))*0.255)),0)+IF(F200="JPČ",IF(L200&gt;23,0,IF(J200&gt;23,(24-L200)*0.204,((24-L200)-(24-J200))*0.204)),0)+IF(F200="JEČ",IF(L200&gt;15,0,IF(J200&gt;15,(16-L200)*0.102,((16-L200)-(16-J200))*0.102)),0)+IF(F200="JEOF",IF(L200&gt;15,0,IF(J200&gt;15,(16-L200)*0.102,((16-L200)-(16-J200))*0.102)),0)+IF(F200="JnPČ",IF(L200&gt;15,0,IF(J200&gt;15,(16-L200)*0.153,((16-L200)-(16-J200))*0.153)),0)+IF(F200="JnEČ",IF(L200&gt;15,0,IF(J200&gt;15,(16-L200)*0.0765,((16-L200)-(16-J200))*0.0765)),0)+IF(F200="JčPČ",IF(L200&gt;15,0,IF(J200&gt;15,(16-L200)*0.06375,((16-L200)-(16-J200))*0.06375)),0)+IF(F200="JčEČ",IF(L200&gt;15,0,IF(J200&gt;15,(16-L200)*0.051,((16-L200)-(16-J200))*0.051)),0)+IF(F200="NEAK",IF(L200&gt;23,0,IF(J200&gt;23,(24-L200)*0.03444,((24-L200)-(24-J200))*0.03444)),0))</f>
        <v>0</v>
      </c>
      <c r="Q200" s="11">
        <f t="shared" ref="Q200:Q204" si="112">IF(ISERROR(P200*100/N200),0,(P200*100/N200))</f>
        <v>0</v>
      </c>
      <c r="R200" s="10">
        <f t="shared" ref="R200:R204" si="113">IF(Q200&lt;=30,O200+P200,O200+O200*0.3)*IF(G200=1,0.4,IF(G200=2,0.75,IF(G200="1 (kas 4 m. 1 k. nerengiamos)",0.52,1)))*IF(D200="olimpinė",1,IF(M200="Ne",0.5,1))*IF(OR(A$5="Lietuvos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federacija"),IF(OR(J200&lt;8,K200&lt;16),0,1),1)*E200*IF(I200&lt;=1,1,1/I200)*IF(OR(A$5="Lietuvos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201" spans="1:19" s="8" customFormat="1">
      <c r="A201" s="62">
        <v>3</v>
      </c>
      <c r="B201" s="62" t="s">
        <v>142</v>
      </c>
      <c r="C201" s="12" t="s">
        <v>55</v>
      </c>
      <c r="D201" s="62" t="s">
        <v>30</v>
      </c>
      <c r="E201" s="62">
        <v>1</v>
      </c>
      <c r="F201" s="62" t="s">
        <v>42</v>
      </c>
      <c r="G201" s="62">
        <v>1</v>
      </c>
      <c r="H201" s="62" t="s">
        <v>52</v>
      </c>
      <c r="I201" s="62"/>
      <c r="J201" s="62">
        <v>37</v>
      </c>
      <c r="K201" s="62"/>
      <c r="L201" s="62">
        <v>27</v>
      </c>
      <c r="M201" s="62" t="s">
        <v>33</v>
      </c>
      <c r="N201" s="3">
        <f t="shared" si="109"/>
        <v>0</v>
      </c>
      <c r="O201" s="9">
        <f t="shared" si="110"/>
        <v>0</v>
      </c>
      <c r="P201" s="4">
        <f t="shared" si="111"/>
        <v>0</v>
      </c>
      <c r="Q201" s="11">
        <f t="shared" si="112"/>
        <v>0</v>
      </c>
      <c r="R201" s="10">
        <f t="shared" si="113"/>
        <v>0</v>
      </c>
    </row>
    <row r="202" spans="1:19" s="8" customFormat="1">
      <c r="A202" s="62">
        <v>4</v>
      </c>
      <c r="B202" s="62" t="s">
        <v>143</v>
      </c>
      <c r="C202" s="12" t="s">
        <v>50</v>
      </c>
      <c r="D202" s="62" t="s">
        <v>30</v>
      </c>
      <c r="E202" s="62">
        <v>1</v>
      </c>
      <c r="F202" s="62" t="s">
        <v>42</v>
      </c>
      <c r="G202" s="62">
        <v>1</v>
      </c>
      <c r="H202" s="62" t="s">
        <v>52</v>
      </c>
      <c r="I202" s="62"/>
      <c r="J202" s="62">
        <v>40</v>
      </c>
      <c r="K202" s="62"/>
      <c r="L202" s="62">
        <v>28</v>
      </c>
      <c r="M202" s="62" t="s">
        <v>33</v>
      </c>
      <c r="N202" s="3">
        <f t="shared" si="109"/>
        <v>0</v>
      </c>
      <c r="O202" s="9">
        <f t="shared" si="110"/>
        <v>0</v>
      </c>
      <c r="P202" s="4">
        <f t="shared" si="111"/>
        <v>0</v>
      </c>
      <c r="Q202" s="11">
        <f t="shared" si="112"/>
        <v>0</v>
      </c>
      <c r="R202" s="10">
        <f t="shared" si="113"/>
        <v>0</v>
      </c>
    </row>
    <row r="203" spans="1:19" s="8" customFormat="1">
      <c r="A203" s="62">
        <v>5</v>
      </c>
      <c r="B203" s="62" t="s">
        <v>144</v>
      </c>
      <c r="C203" s="12" t="s">
        <v>58</v>
      </c>
      <c r="D203" s="62" t="s">
        <v>30</v>
      </c>
      <c r="E203" s="62">
        <v>1</v>
      </c>
      <c r="F203" s="62" t="s">
        <v>42</v>
      </c>
      <c r="G203" s="62">
        <v>1</v>
      </c>
      <c r="H203" s="62" t="s">
        <v>52</v>
      </c>
      <c r="I203" s="62"/>
      <c r="J203" s="62">
        <v>23</v>
      </c>
      <c r="K203" s="62"/>
      <c r="L203" s="62">
        <v>20</v>
      </c>
      <c r="M203" s="62" t="s">
        <v>33</v>
      </c>
      <c r="N203" s="3">
        <f t="shared" si="109"/>
        <v>0</v>
      </c>
      <c r="O203" s="9">
        <f t="shared" si="110"/>
        <v>0</v>
      </c>
      <c r="P203" s="4">
        <f t="shared" si="111"/>
        <v>0</v>
      </c>
      <c r="Q203" s="11">
        <f t="shared" si="112"/>
        <v>0</v>
      </c>
      <c r="R203" s="10">
        <f t="shared" si="113"/>
        <v>0</v>
      </c>
    </row>
    <row r="204" spans="1:19" s="8" customFormat="1">
      <c r="A204" s="62">
        <v>6</v>
      </c>
      <c r="B204" s="62" t="s">
        <v>145</v>
      </c>
      <c r="C204" s="12" t="s">
        <v>41</v>
      </c>
      <c r="D204" s="62" t="s">
        <v>30</v>
      </c>
      <c r="E204" s="62">
        <v>1</v>
      </c>
      <c r="F204" s="62" t="s">
        <v>42</v>
      </c>
      <c r="G204" s="62">
        <v>1</v>
      </c>
      <c r="H204" s="62" t="s">
        <v>52</v>
      </c>
      <c r="I204" s="62"/>
      <c r="J204" s="62">
        <v>24</v>
      </c>
      <c r="K204" s="62"/>
      <c r="L204" s="62">
        <v>20</v>
      </c>
      <c r="M204" s="62" t="s">
        <v>33</v>
      </c>
      <c r="N204" s="3">
        <f t="shared" si="109"/>
        <v>0</v>
      </c>
      <c r="O204" s="9">
        <f t="shared" si="110"/>
        <v>0</v>
      </c>
      <c r="P204" s="4">
        <f t="shared" si="111"/>
        <v>0</v>
      </c>
      <c r="Q204" s="11">
        <f t="shared" si="112"/>
        <v>0</v>
      </c>
      <c r="R204" s="10">
        <f t="shared" si="113"/>
        <v>0</v>
      </c>
    </row>
    <row r="205" spans="1:19">
      <c r="A205" s="62">
        <v>7</v>
      </c>
      <c r="B205" s="62" t="s">
        <v>131</v>
      </c>
      <c r="C205" s="12" t="s">
        <v>58</v>
      </c>
      <c r="D205" s="62" t="s">
        <v>30</v>
      </c>
      <c r="E205" s="62">
        <v>1</v>
      </c>
      <c r="F205" s="62" t="s">
        <v>42</v>
      </c>
      <c r="G205" s="62">
        <v>1</v>
      </c>
      <c r="H205" s="62" t="s">
        <v>52</v>
      </c>
      <c r="I205" s="62"/>
      <c r="J205" s="62">
        <v>23</v>
      </c>
      <c r="K205" s="62"/>
      <c r="L205" s="62">
        <v>7</v>
      </c>
      <c r="M205" s="62" t="s">
        <v>33</v>
      </c>
      <c r="N205" s="3">
        <f t="shared" si="104"/>
        <v>6.75</v>
      </c>
      <c r="O205" s="9">
        <f t="shared" si="105"/>
        <v>6.75</v>
      </c>
      <c r="P205" s="4">
        <f t="shared" ref="P205:P213" si="114">IF(O205=0,0,IF(F205="OŽ",IF(L205&gt;35,0,IF(J205&gt;35,(36-L205)*1.836,((36-L205)-(36-J205))*1.836)),0)+IF(F205="PČ",IF(L205&gt;31,0,IF(J205&gt;31,(32-L205)*1.347,((32-L205)-(32-J205))*1.347)),0)+ IF(F205="PČneol",IF(L205&gt;15,0,IF(J205&gt;15,(16-L205)*0.255,((16-L205)-(16-J205))*0.255)),0)+IF(F205="PŽ",IF(L205&gt;31,0,IF(J205&gt;31,(32-L205)*0.255,((32-L205)-(32-J205))*0.255)),0)+IF(F205="EČ",IF(L205&gt;23,0,IF(J205&gt;23,(24-L205)*0.612,((24-L205)-(24-J205))*0.612)),0)+IF(F205="EČneol",IF(L205&gt;7,0,IF(J205&gt;7,(8-L205)*0.204,((8-L205)-(8-J205))*0.204)),0)+IF(F205="EŽ",IF(L205&gt;23,0,IF(J205&gt;23,(24-L205)*0.204,((24-L205)-(24-J205))*0.204)),0)+IF(F205="PT",IF(L205&gt;31,0,IF(J205&gt;31,(32-L205)*0.204,((32-L205)-(32-J205))*0.204)),0)+IF(F205="JOŽ",IF(L205&gt;23,0,IF(J205&gt;23,(24-L205)*0.255,((24-L205)-(24-J205))*0.255)),0)+IF(F205="JPČ",IF(L205&gt;23,0,IF(J205&gt;23,(24-L205)*0.204,((24-L205)-(24-J205))*0.204)),0)+IF(F205="JEČ",IF(L205&gt;15,0,IF(J205&gt;15,(16-L205)*0.102,((16-L205)-(16-J205))*0.102)),0)+IF(F205="JEOF",IF(L205&gt;15,0,IF(J205&gt;15,(16-L205)*0.102,((16-L205)-(16-J205))*0.102)),0)+IF(F205="JnPČ",IF(L205&gt;15,0,IF(J205&gt;15,(16-L205)*0.153,((16-L205)-(16-J205))*0.153)),0)+IF(F205="JnEČ",IF(L205&gt;15,0,IF(J205&gt;15,(16-L205)*0.0765,((16-L205)-(16-J205))*0.0765)),0)+IF(F205="JčPČ",IF(L205&gt;15,0,IF(J205&gt;15,(16-L205)*0.06375,((16-L205)-(16-J205))*0.06375)),0)+IF(F205="JčEČ",IF(L205&gt;15,0,IF(J205&gt;15,(16-L205)*0.051,((16-L205)-(16-J205))*0.051)),0)+IF(F205="NEAK",IF(L205&gt;23,0,IF(J205&gt;23,(24-L205)*0.03444,((24-L205)-(24-J205))*0.03444)),0))</f>
        <v>0.6885</v>
      </c>
      <c r="Q205" s="11">
        <f t="shared" ref="Q205:Q213" si="115">IF(ISERROR(P205*100/N205),0,(P205*100/N205))</f>
        <v>10.199999999999999</v>
      </c>
      <c r="R205" s="10">
        <f t="shared" si="108"/>
        <v>2.9754000000000005</v>
      </c>
      <c r="S205" s="8"/>
    </row>
    <row r="206" spans="1:19">
      <c r="A206" s="62">
        <v>8</v>
      </c>
      <c r="B206" s="62" t="s">
        <v>146</v>
      </c>
      <c r="C206" s="12" t="s">
        <v>50</v>
      </c>
      <c r="D206" s="62" t="s">
        <v>30</v>
      </c>
      <c r="E206" s="62">
        <v>1</v>
      </c>
      <c r="F206" s="62" t="s">
        <v>42</v>
      </c>
      <c r="G206" s="62">
        <v>1</v>
      </c>
      <c r="H206" s="62" t="s">
        <v>52</v>
      </c>
      <c r="I206" s="62"/>
      <c r="J206" s="62">
        <v>40</v>
      </c>
      <c r="K206" s="62"/>
      <c r="L206" s="62">
        <v>28</v>
      </c>
      <c r="M206" s="62" t="s">
        <v>33</v>
      </c>
      <c r="N206" s="3">
        <f t="shared" si="104"/>
        <v>0</v>
      </c>
      <c r="O206" s="9">
        <f t="shared" si="105"/>
        <v>0</v>
      </c>
      <c r="P206" s="4">
        <f t="shared" si="114"/>
        <v>0</v>
      </c>
      <c r="Q206" s="11">
        <f t="shared" si="115"/>
        <v>0</v>
      </c>
      <c r="R206" s="10">
        <f t="shared" si="108"/>
        <v>0</v>
      </c>
      <c r="S206" s="8"/>
    </row>
    <row r="207" spans="1:19">
      <c r="A207" s="62">
        <v>9</v>
      </c>
      <c r="B207" s="62" t="s">
        <v>147</v>
      </c>
      <c r="C207" s="12" t="s">
        <v>55</v>
      </c>
      <c r="D207" s="62" t="s">
        <v>30</v>
      </c>
      <c r="E207" s="62">
        <v>1</v>
      </c>
      <c r="F207" s="62" t="s">
        <v>42</v>
      </c>
      <c r="G207" s="62">
        <v>1</v>
      </c>
      <c r="H207" s="62" t="s">
        <v>52</v>
      </c>
      <c r="I207" s="62"/>
      <c r="J207" s="62">
        <v>37</v>
      </c>
      <c r="K207" s="62"/>
      <c r="L207" s="62">
        <v>27</v>
      </c>
      <c r="M207" s="62" t="s">
        <v>33</v>
      </c>
      <c r="N207" s="3">
        <f t="shared" si="104"/>
        <v>0</v>
      </c>
      <c r="O207" s="9">
        <f t="shared" si="105"/>
        <v>0</v>
      </c>
      <c r="P207" s="4">
        <f t="shared" si="114"/>
        <v>0</v>
      </c>
      <c r="Q207" s="11">
        <f t="shared" si="115"/>
        <v>0</v>
      </c>
      <c r="R207" s="10">
        <f t="shared" si="108"/>
        <v>0</v>
      </c>
      <c r="S207" s="8"/>
    </row>
    <row r="208" spans="1:19">
      <c r="A208" s="62">
        <v>10</v>
      </c>
      <c r="B208" s="62" t="s">
        <v>132</v>
      </c>
      <c r="C208" s="12" t="s">
        <v>108</v>
      </c>
      <c r="D208" s="62" t="s">
        <v>30</v>
      </c>
      <c r="E208" s="62">
        <v>1</v>
      </c>
      <c r="F208" s="62" t="s">
        <v>42</v>
      </c>
      <c r="G208" s="62">
        <v>1</v>
      </c>
      <c r="H208" s="62" t="s">
        <v>52</v>
      </c>
      <c r="I208" s="62"/>
      <c r="J208" s="62">
        <v>26</v>
      </c>
      <c r="K208" s="62"/>
      <c r="L208" s="62">
        <v>9</v>
      </c>
      <c r="M208" s="62" t="s">
        <v>33</v>
      </c>
      <c r="N208" s="3">
        <f t="shared" si="104"/>
        <v>5</v>
      </c>
      <c r="O208" s="9">
        <f t="shared" si="105"/>
        <v>5</v>
      </c>
      <c r="P208" s="4">
        <f t="shared" si="114"/>
        <v>0.53549999999999998</v>
      </c>
      <c r="Q208" s="11">
        <f t="shared" si="115"/>
        <v>10.709999999999999</v>
      </c>
      <c r="R208" s="10">
        <f t="shared" si="108"/>
        <v>2.2141999999999999</v>
      </c>
      <c r="S208" s="8"/>
    </row>
    <row r="209" spans="1:19">
      <c r="A209" s="62">
        <v>11</v>
      </c>
      <c r="B209" s="62" t="s">
        <v>148</v>
      </c>
      <c r="C209" s="12" t="s">
        <v>90</v>
      </c>
      <c r="D209" s="62" t="s">
        <v>30</v>
      </c>
      <c r="E209" s="62">
        <v>1</v>
      </c>
      <c r="F209" s="62" t="s">
        <v>42</v>
      </c>
      <c r="G209" s="62">
        <v>1</v>
      </c>
      <c r="H209" s="62" t="s">
        <v>52</v>
      </c>
      <c r="I209" s="62"/>
      <c r="J209" s="62">
        <v>30</v>
      </c>
      <c r="K209" s="62"/>
      <c r="L209" s="62">
        <v>23</v>
      </c>
      <c r="M209" s="62" t="s">
        <v>33</v>
      </c>
      <c r="N209" s="3">
        <f t="shared" si="104"/>
        <v>0</v>
      </c>
      <c r="O209" s="9">
        <f t="shared" si="105"/>
        <v>0</v>
      </c>
      <c r="P209" s="4">
        <f t="shared" si="114"/>
        <v>0</v>
      </c>
      <c r="Q209" s="11">
        <f t="shared" si="115"/>
        <v>0</v>
      </c>
      <c r="R209" s="10">
        <f t="shared" si="108"/>
        <v>0</v>
      </c>
      <c r="S209" s="8"/>
    </row>
    <row r="210" spans="1:19">
      <c r="A210" s="62">
        <v>12</v>
      </c>
      <c r="B210" s="62" t="s">
        <v>149</v>
      </c>
      <c r="C210" s="12" t="s">
        <v>64</v>
      </c>
      <c r="D210" s="62" t="s">
        <v>30</v>
      </c>
      <c r="E210" s="62">
        <v>1</v>
      </c>
      <c r="F210" s="62" t="s">
        <v>42</v>
      </c>
      <c r="G210" s="62">
        <v>1</v>
      </c>
      <c r="H210" s="62" t="s">
        <v>52</v>
      </c>
      <c r="I210" s="62"/>
      <c r="J210" s="62">
        <v>29</v>
      </c>
      <c r="K210" s="62"/>
      <c r="L210" s="62">
        <v>23</v>
      </c>
      <c r="M210" s="62" t="s">
        <v>33</v>
      </c>
      <c r="N210" s="3">
        <f t="shared" si="104"/>
        <v>0</v>
      </c>
      <c r="O210" s="9">
        <f t="shared" si="105"/>
        <v>0</v>
      </c>
      <c r="P210" s="4">
        <f t="shared" si="114"/>
        <v>0</v>
      </c>
      <c r="Q210" s="11">
        <f t="shared" si="115"/>
        <v>0</v>
      </c>
      <c r="R210" s="10">
        <f t="shared" si="108"/>
        <v>0</v>
      </c>
      <c r="S210" s="8"/>
    </row>
    <row r="211" spans="1:19">
      <c r="A211" s="62">
        <v>13</v>
      </c>
      <c r="B211" s="62" t="s">
        <v>150</v>
      </c>
      <c r="C211" s="12" t="s">
        <v>90</v>
      </c>
      <c r="D211" s="62" t="s">
        <v>30</v>
      </c>
      <c r="E211" s="62">
        <v>1</v>
      </c>
      <c r="F211" s="62" t="s">
        <v>42</v>
      </c>
      <c r="G211" s="62">
        <v>1</v>
      </c>
      <c r="H211" s="62" t="s">
        <v>52</v>
      </c>
      <c r="I211" s="62"/>
      <c r="J211" s="62">
        <v>30</v>
      </c>
      <c r="K211" s="62"/>
      <c r="L211" s="62">
        <v>9</v>
      </c>
      <c r="M211" s="62" t="s">
        <v>33</v>
      </c>
      <c r="N211" s="3">
        <f t="shared" si="104"/>
        <v>5</v>
      </c>
      <c r="O211" s="9">
        <f t="shared" si="105"/>
        <v>5</v>
      </c>
      <c r="P211" s="4">
        <f t="shared" si="114"/>
        <v>0.53549999999999998</v>
      </c>
      <c r="Q211" s="11">
        <f t="shared" si="115"/>
        <v>10.709999999999999</v>
      </c>
      <c r="R211" s="10">
        <f t="shared" si="108"/>
        <v>2.2141999999999999</v>
      </c>
      <c r="S211" s="8"/>
    </row>
    <row r="212" spans="1:19">
      <c r="A212" s="62">
        <v>14</v>
      </c>
      <c r="B212" s="62" t="s">
        <v>151</v>
      </c>
      <c r="C212" s="12" t="s">
        <v>90</v>
      </c>
      <c r="D212" s="62" t="s">
        <v>30</v>
      </c>
      <c r="E212" s="62">
        <v>1</v>
      </c>
      <c r="F212" s="62" t="s">
        <v>42</v>
      </c>
      <c r="G212" s="62">
        <v>1</v>
      </c>
      <c r="H212" s="62" t="s">
        <v>52</v>
      </c>
      <c r="I212" s="62"/>
      <c r="J212" s="62">
        <v>30</v>
      </c>
      <c r="K212" s="62"/>
      <c r="L212" s="62">
        <v>9</v>
      </c>
      <c r="M212" s="62" t="s">
        <v>33</v>
      </c>
      <c r="N212" s="3">
        <f t="shared" si="104"/>
        <v>5</v>
      </c>
      <c r="O212" s="9">
        <f t="shared" si="105"/>
        <v>5</v>
      </c>
      <c r="P212" s="4">
        <f t="shared" si="114"/>
        <v>0.53549999999999998</v>
      </c>
      <c r="Q212" s="11">
        <f t="shared" si="115"/>
        <v>10.709999999999999</v>
      </c>
      <c r="R212" s="10">
        <f t="shared" si="108"/>
        <v>2.2141999999999999</v>
      </c>
      <c r="S212" s="8"/>
    </row>
    <row r="213" spans="1:19">
      <c r="A213" s="62">
        <v>15</v>
      </c>
      <c r="B213" s="62" t="s">
        <v>152</v>
      </c>
      <c r="C213" s="12" t="s">
        <v>86</v>
      </c>
      <c r="D213" s="62" t="s">
        <v>30</v>
      </c>
      <c r="E213" s="62">
        <v>1</v>
      </c>
      <c r="F213" s="62" t="s">
        <v>42</v>
      </c>
      <c r="G213" s="62">
        <v>1</v>
      </c>
      <c r="H213" s="62" t="s">
        <v>52</v>
      </c>
      <c r="I213" s="62"/>
      <c r="J213" s="62">
        <v>33</v>
      </c>
      <c r="K213" s="62"/>
      <c r="L213" s="62">
        <v>25</v>
      </c>
      <c r="M213" s="62" t="s">
        <v>33</v>
      </c>
      <c r="N213" s="3">
        <f t="shared" si="104"/>
        <v>0</v>
      </c>
      <c r="O213" s="9">
        <f t="shared" si="105"/>
        <v>0</v>
      </c>
      <c r="P213" s="4">
        <f t="shared" si="114"/>
        <v>0</v>
      </c>
      <c r="Q213" s="11">
        <f t="shared" si="115"/>
        <v>0</v>
      </c>
      <c r="R213" s="10">
        <f t="shared" si="108"/>
        <v>0</v>
      </c>
      <c r="S213" s="8"/>
    </row>
    <row r="214" spans="1:19">
      <c r="A214" s="65" t="s">
        <v>34</v>
      </c>
      <c r="B214" s="66"/>
      <c r="C214" s="66"/>
      <c r="D214" s="66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7"/>
      <c r="R214" s="10">
        <f>SUM(R199:R213)</f>
        <v>11.8322</v>
      </c>
      <c r="S214" s="8"/>
    </row>
    <row r="215" spans="1:19" ht="15.75">
      <c r="A215" s="24" t="s">
        <v>35</v>
      </c>
      <c r="B215" s="2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  <c r="S215" s="8"/>
    </row>
    <row r="216" spans="1:19">
      <c r="A216" s="49" t="s">
        <v>46</v>
      </c>
      <c r="B216" s="49"/>
      <c r="C216" s="49"/>
      <c r="D216" s="49"/>
      <c r="E216" s="49"/>
      <c r="F216" s="49"/>
      <c r="G216" s="49"/>
      <c r="H216" s="49"/>
      <c r="I216" s="49"/>
      <c r="J216" s="15"/>
      <c r="K216" s="15"/>
      <c r="L216" s="15"/>
      <c r="M216" s="15"/>
      <c r="N216" s="15"/>
      <c r="O216" s="15"/>
      <c r="P216" s="15"/>
      <c r="Q216" s="15"/>
      <c r="R216" s="16"/>
      <c r="S216" s="8"/>
    </row>
    <row r="217" spans="1:19" s="8" customFormat="1">
      <c r="A217" s="49"/>
      <c r="B217" s="49"/>
      <c r="C217" s="49"/>
      <c r="D217" s="49"/>
      <c r="E217" s="49"/>
      <c r="F217" s="49"/>
      <c r="G217" s="49"/>
      <c r="H217" s="49"/>
      <c r="I217" s="49"/>
      <c r="J217" s="15"/>
      <c r="K217" s="15"/>
      <c r="L217" s="15"/>
      <c r="M217" s="15"/>
      <c r="N217" s="15"/>
      <c r="O217" s="15"/>
      <c r="P217" s="15"/>
      <c r="Q217" s="15"/>
      <c r="R217" s="16"/>
    </row>
    <row r="218" spans="1:19">
      <c r="A218" s="68" t="s">
        <v>153</v>
      </c>
      <c r="B218" s="69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58"/>
      <c r="R218" s="8"/>
      <c r="S218" s="8"/>
    </row>
    <row r="219" spans="1:19" ht="15.6" customHeight="1">
      <c r="A219" s="70" t="s">
        <v>27</v>
      </c>
      <c r="B219" s="71"/>
      <c r="C219" s="71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8"/>
      <c r="R219" s="8"/>
      <c r="S219" s="8"/>
    </row>
    <row r="220" spans="1:19" ht="17.45" customHeight="1">
      <c r="A220" s="68" t="s">
        <v>154</v>
      </c>
      <c r="B220" s="69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58"/>
      <c r="R220" s="8"/>
      <c r="S220" s="8"/>
    </row>
    <row r="221" spans="1:19">
      <c r="A221" s="62">
        <v>1</v>
      </c>
      <c r="B221" s="62" t="s">
        <v>150</v>
      </c>
      <c r="C221" s="12" t="s">
        <v>108</v>
      </c>
      <c r="D221" s="62" t="s">
        <v>30</v>
      </c>
      <c r="E221" s="62">
        <v>1</v>
      </c>
      <c r="F221" s="62" t="s">
        <v>51</v>
      </c>
      <c r="G221" s="62">
        <v>1</v>
      </c>
      <c r="H221" s="62" t="s">
        <v>52</v>
      </c>
      <c r="I221" s="62"/>
      <c r="J221" s="62">
        <v>23</v>
      </c>
      <c r="K221" s="62"/>
      <c r="L221" s="62">
        <v>19</v>
      </c>
      <c r="M221" s="62" t="s">
        <v>33</v>
      </c>
      <c r="N221" s="3">
        <f t="shared" ref="N221:N222" si="116">(IF(F221="OŽ",IF(L221=1,550.8,IF(L221=2,426.38,IF(L221=3,342.14,IF(L221=4,181.44,IF(L221=5,168.48,IF(L221=6,155.52,IF(L221=7,148.5,IF(L221=8,144,0))))))))+IF(L221&lt;=8,0,IF(L221&lt;=16,137.7,IF(L221&lt;=24,108,IF(L221&lt;=32,80.1,IF(L221&lt;=36,52.2,0)))))-IF(L221&lt;=8,0,IF(L221&lt;=16,(L221-9)*2.754,IF(L221&lt;=24,(L221-17)* 2.754,IF(L221&lt;=32,(L221-25)* 2.754,IF(L221&lt;=36,(L221-33)*2.754,0))))),0)+IF(F221="PČ",IF(L221=1,449,IF(L221=2,314.6,IF(L221=3,238,IF(L221=4,172,IF(L221=5,159,IF(L221=6,145,IF(L221=7,132,IF(L221=8,119,0))))))))+IF(L221&lt;=8,0,IF(L221&lt;=16,88,IF(L221&lt;=24,55,IF(L221&lt;=32,22,0))))-IF(L221&lt;=8,0,IF(L221&lt;=16,(L221-9)*2.245,IF(L221&lt;=24,(L221-17)*2.245,IF(L221&lt;=32,(L221-25)*2.245,0)))),0)+IF(F221="PČneol",IF(L221=1,85,IF(L221=2,64.61,IF(L221=3,50.76,IF(L221=4,16.25,IF(L221=5,15,IF(L221=6,13.75,IF(L221=7,12.5,IF(L221=8,11.25,0))))))))+IF(L221&lt;=8,0,IF(L221&lt;=16,9,0))-IF(L221&lt;=8,0,IF(L221&lt;=16,(L221-9)*0.425,0)),0)+IF(F221="PŽ",IF(L221=1,85,IF(L221=2,59.5,IF(L221=3,45,IF(L221=4,32.5,IF(L221=5,30,IF(L221=6,27.5,IF(L221=7,25,IF(L221=8,22.5,0))))))))+IF(L221&lt;=8,0,IF(L221&lt;=16,19,IF(L221&lt;=24,13,IF(L221&lt;=32,8,0))))-IF(L221&lt;=8,0,IF(L221&lt;=16,(L221-9)*0.425,IF(L221&lt;=24,(L221-17)*0.425,IF(L221&lt;=32,(L221-25)*0.425,0)))),0)+IF(F221="EČ",IF(L221=1,204,IF(L221=2,156.24,IF(L221=3,123.84,IF(L221=4,72,IF(L221=5,66,IF(L221=6,60,IF(L221=7,54,IF(L221=8,48,0))))))))+IF(L221&lt;=8,0,IF(L221&lt;=16,40,IF(L221&lt;=24,25,0)))-IF(L221&lt;=8,0,IF(L221&lt;=16,(L221-9)*1.02,IF(L221&lt;=24,(L221-17)*1.02,0))),0)+IF(F221="EČneol",IF(L221=1,68,IF(L221=2,51.69,IF(L221=3,40.61,IF(L221=4,13,IF(L221=5,12,IF(L221=6,11,IF(L221=7,10,IF(L221=8,9,0)))))))))+IF(F221="EŽ",IF(L221=1,68,IF(L221=2,47.6,IF(L221=3,36,IF(L221=4,18,IF(L221=5,16.5,IF(L221=6,15,IF(L221=7,13.5,IF(L221=8,12,0))))))))+IF(L221&lt;=8,0,IF(L221&lt;=16,10,IF(L221&lt;=24,6,0)))-IF(L221&lt;=8,0,IF(L221&lt;=16,(L221-9)*0.34,IF(L221&lt;=24,(L221-17)*0.34,0))),0)+IF(F221="PT",IF(L221=1,68,IF(L221=2,52.08,IF(L221=3,41.28,IF(L221=4,24,IF(L221=5,22,IF(L221=6,20,IF(L221=7,18,IF(L221=8,16,0))))))))+IF(L221&lt;=8,0,IF(L221&lt;=16,13,IF(L221&lt;=24,9,IF(L221&lt;=32,4,0))))-IF(L221&lt;=8,0,IF(L221&lt;=16,(L221-9)*0.34,IF(L221&lt;=24,(L221-17)*0.34,IF(L221&lt;=32,(L221-25)*0.34,0)))),0)+IF(F221="JOŽ",IF(L221=1,85,IF(L221=2,59.5,IF(L221=3,45,IF(L221=4,32.5,IF(L221=5,30,IF(L221=6,27.5,IF(L221=7,25,IF(L221=8,22.5,0))))))))+IF(L221&lt;=8,0,IF(L221&lt;=16,19,IF(L221&lt;=24,13,0)))-IF(L221&lt;=8,0,IF(L221&lt;=16,(L221-9)*0.425,IF(L221&lt;=24,(L221-17)*0.425,0))),0)+IF(F221="JPČ",IF(L221=1,68,IF(L221=2,47.6,IF(L221=3,36,IF(L221=4,26,IF(L221=5,24,IF(L221=6,22,IF(L221=7,20,IF(L221=8,18,0))))))))+IF(L221&lt;=8,0,IF(L221&lt;=16,13,IF(L221&lt;=24,9,0)))-IF(L221&lt;=8,0,IF(L221&lt;=16,(L221-9)*0.34,IF(L221&lt;=24,(L221-17)*0.34,0))),0)+IF(F221="JEČ",IF(L221=1,34,IF(L221=2,26.04,IF(L221=3,20.6,IF(L221=4,12,IF(L221=5,11,IF(L221=6,10,IF(L221=7,9,IF(L221=8,8,0))))))))+IF(L221&lt;=8,0,IF(L221&lt;=16,6,0))-IF(L221&lt;=8,0,IF(L221&lt;=16,(L221-9)*0.17,0)),0)+IF(F221="JEOF",IF(L221=1,34,IF(L221=2,26.04,IF(L221=3,20.6,IF(L221=4,12,IF(L221=5,11,IF(L221=6,10,IF(L221=7,9,IF(L221=8,8,0))))))))+IF(L221&lt;=8,0,IF(L221&lt;=16,6,0))-IF(L221&lt;=8,0,IF(L221&lt;=16,(L221-9)*0.17,0)),0)+IF(F221="JnPČ",IF(L221=1,51,IF(L221=2,35.7,IF(L221=3,27,IF(L221=4,19.5,IF(L221=5,18,IF(L221=6,16.5,IF(L221=7,15,IF(L221=8,13.5,0))))))))+IF(L221&lt;=8,0,IF(L221&lt;=16,10,0))-IF(L221&lt;=8,0,IF(L221&lt;=16,(L221-9)*0.255,0)),0)+IF(F221="JnEČ",IF(L221=1,25.5,IF(L221=2,19.53,IF(L221=3,15.48,IF(L221=4,9,IF(L221=5,8.25,IF(L221=6,7.5,IF(L221=7,6.75,IF(L221=8,6,0))))))))+IF(L221&lt;=8,0,IF(L221&lt;=16,5,0))-IF(L221&lt;=8,0,IF(L221&lt;=16,(L221-9)*0.1275,0)),0)+IF(F221="JčPČ",IF(L221=1,21.25,IF(L221=2,14.5,IF(L221=3,11.5,IF(L221=4,7,IF(L221=5,6.5,IF(L221=6,6,IF(L221=7,5.5,IF(L221=8,5,0))))))))+IF(L221&lt;=8,0,IF(L221&lt;=16,4,0))-IF(L221&lt;=8,0,IF(L221&lt;=16,(L221-9)*0.10625,0)),0)+IF(F221="JčEČ",IF(L221=1,17,IF(L221=2,13.02,IF(L221=3,10.32,IF(L221=4,6,IF(L221=5,5.5,IF(L221=6,5,IF(L221=7,4.5,IF(L221=8,4,0))))))))+IF(L221&lt;=8,0,IF(L221&lt;=16,3,0))-IF(L221&lt;=8,0,IF(L221&lt;=16,(L221-9)*0.085,0)),0)+IF(F221="NEAK",IF(L221=1,11.48,IF(L221=2,8.79,IF(L221=3,6.97,IF(L221=4,4.05,IF(L221=5,3.71,IF(L221=6,3.38,IF(L221=7,3.04,IF(L221=8,2.7,0))))))))+IF(L221&lt;=8,0,IF(L221&lt;=16,2,IF(L221&lt;=24,1.3,0)))-IF(L221&lt;=8,0,IF(L221&lt;=16,(L221-9)*0.0574,IF(L221&lt;=24,(L221-17)*0.0574,0))),0))*IF(L221&lt;0,1,IF(OR(F221="PČ",F221="PŽ",F221="PT"),IF(J221&lt;32,J221/32,1),1))* IF(L221&lt;0,1,IF(OR(F221="EČ",F221="EŽ",F221="JOŽ",F221="JPČ",F221="NEAK"),IF(J221&lt;24,J221/24,1),1))*IF(L221&lt;0,1,IF(OR(F221="PČneol",F221="JEČ",F221="JEOF",F221="JnPČ",F221="JnEČ",F221="JčPČ",F221="JčEČ"),IF(J221&lt;16,J221/16,1),1))*IF(L221&lt;0,1,IF(F221="EČneol",IF(J221&lt;8,J221/8,1),1))</f>
        <v>22.003333333333334</v>
      </c>
      <c r="O221" s="9">
        <f t="shared" ref="O221:O222" si="117">IF(F221="OŽ",N221,IF(H221="Ne",IF(J221*0.3&lt;J221-L221,N221,0),IF(J221*0.1&lt;J221-L221,N221,0)))</f>
        <v>0</v>
      </c>
      <c r="P221" s="4">
        <f t="shared" ref="P221" si="118">IF(O221=0,0,IF(F221="OŽ",IF(L221&gt;35,0,IF(J221&gt;35,(36-L221)*1.836,((36-L221)-(36-J221))*1.836)),0)+IF(F221="PČ",IF(L221&gt;31,0,IF(J221&gt;31,(32-L221)*1.347,((32-L221)-(32-J221))*1.347)),0)+ IF(F221="PČneol",IF(L221&gt;15,0,IF(J221&gt;15,(16-L221)*0.255,((16-L221)-(16-J221))*0.255)),0)+IF(F221="PŽ",IF(L221&gt;31,0,IF(J221&gt;31,(32-L221)*0.255,((32-L221)-(32-J221))*0.255)),0)+IF(F221="EČ",IF(L221&gt;23,0,IF(J221&gt;23,(24-L221)*0.612,((24-L221)-(24-J221))*0.612)),0)+IF(F221="EČneol",IF(L221&gt;7,0,IF(J221&gt;7,(8-L221)*0.204,((8-L221)-(8-J221))*0.204)),0)+IF(F221="EŽ",IF(L221&gt;23,0,IF(J221&gt;23,(24-L221)*0.204,((24-L221)-(24-J221))*0.204)),0)+IF(F221="PT",IF(L221&gt;31,0,IF(J221&gt;31,(32-L221)*0.204,((32-L221)-(32-J221))*0.204)),0)+IF(F221="JOŽ",IF(L221&gt;23,0,IF(J221&gt;23,(24-L221)*0.255,((24-L221)-(24-J221))*0.255)),0)+IF(F221="JPČ",IF(L221&gt;23,0,IF(J221&gt;23,(24-L221)*0.204,((24-L221)-(24-J221))*0.204)),0)+IF(F221="JEČ",IF(L221&gt;15,0,IF(J221&gt;15,(16-L221)*0.102,((16-L221)-(16-J221))*0.102)),0)+IF(F221="JEOF",IF(L221&gt;15,0,IF(J221&gt;15,(16-L221)*0.102,((16-L221)-(16-J221))*0.102)),0)+IF(F221="JnPČ",IF(L221&gt;15,0,IF(J221&gt;15,(16-L221)*0.153,((16-L221)-(16-J221))*0.153)),0)+IF(F221="JnEČ",IF(L221&gt;15,0,IF(J221&gt;15,(16-L221)*0.0765,((16-L221)-(16-J221))*0.0765)),0)+IF(F221="JčPČ",IF(L221&gt;15,0,IF(J221&gt;15,(16-L221)*0.06375,((16-L221)-(16-J221))*0.06375)),0)+IF(F221="JčEČ",IF(L221&gt;15,0,IF(J221&gt;15,(16-L221)*0.051,((16-L221)-(16-J221))*0.051)),0)+IF(F221="NEAK",IF(L221&gt;23,0,IF(J221&gt;23,(24-L221)*0.03444,((24-L221)-(24-J221))*0.03444)),0))</f>
        <v>0</v>
      </c>
      <c r="Q221" s="11">
        <f t="shared" ref="Q221" si="119">IF(ISERROR(P221*100/N221),0,(P221*100/N221))</f>
        <v>0</v>
      </c>
      <c r="R221" s="10">
        <f t="shared" ref="R221:R222" si="120">IF(Q221&lt;=30,O221+P221,O221+O221*0.3)*IF(G221=1,0.4,IF(G221=2,0.75,IF(G221="1 (kas 4 m. 1 k. nerengiamos)",0.52,1)))*IF(D221="olimpinė",1,IF(M221="Ne",0.5,1))*IF(OR(A$5="Lietuvos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federacija"),IF(OR(J221&lt;8,K221&lt;16),0,1),1)*E221*IF(I221&lt;=1,1,1/I221)*IF(OR(A$5="Lietuvos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1" s="8"/>
    </row>
    <row r="222" spans="1:19">
      <c r="A222" s="62">
        <v>2</v>
      </c>
      <c r="B222" s="62" t="s">
        <v>68</v>
      </c>
      <c r="C222" s="12" t="s">
        <v>29</v>
      </c>
      <c r="D222" s="62" t="s">
        <v>30</v>
      </c>
      <c r="E222" s="62">
        <v>1</v>
      </c>
      <c r="F222" s="62" t="s">
        <v>51</v>
      </c>
      <c r="G222" s="62">
        <v>1</v>
      </c>
      <c r="H222" s="62" t="s">
        <v>52</v>
      </c>
      <c r="I222" s="62"/>
      <c r="J222" s="62">
        <v>12</v>
      </c>
      <c r="K222" s="62"/>
      <c r="L222" s="62">
        <v>12</v>
      </c>
      <c r="M222" s="62" t="s">
        <v>33</v>
      </c>
      <c r="N222" s="3">
        <f t="shared" si="116"/>
        <v>18.47</v>
      </c>
      <c r="O222" s="9">
        <f t="shared" si="117"/>
        <v>0</v>
      </c>
      <c r="P222" s="4">
        <f t="shared" ref="P222" si="121">IF(O222=0,0,IF(F222="OŽ",IF(L222&gt;35,0,IF(J222&gt;35,(36-L222)*1.836,((36-L222)-(36-J222))*1.836)),0)+IF(F222="PČ",IF(L222&gt;31,0,IF(J222&gt;31,(32-L222)*1.347,((32-L222)-(32-J222))*1.347)),0)+ IF(F222="PČneol",IF(L222&gt;15,0,IF(J222&gt;15,(16-L222)*0.255,((16-L222)-(16-J222))*0.255)),0)+IF(F222="PŽ",IF(L222&gt;31,0,IF(J222&gt;31,(32-L222)*0.255,((32-L222)-(32-J222))*0.255)),0)+IF(F222="EČ",IF(L222&gt;23,0,IF(J222&gt;23,(24-L222)*0.612,((24-L222)-(24-J222))*0.612)),0)+IF(F222="EČneol",IF(L222&gt;7,0,IF(J222&gt;7,(8-L222)*0.204,((8-L222)-(8-J222))*0.204)),0)+IF(F222="EŽ",IF(L222&gt;23,0,IF(J222&gt;23,(24-L222)*0.204,((24-L222)-(24-J222))*0.204)),0)+IF(F222="PT",IF(L222&gt;31,0,IF(J222&gt;31,(32-L222)*0.204,((32-L222)-(32-J222))*0.204)),0)+IF(F222="JOŽ",IF(L222&gt;23,0,IF(J222&gt;23,(24-L222)*0.255,((24-L222)-(24-J222))*0.255)),0)+IF(F222="JPČ",IF(L222&gt;23,0,IF(J222&gt;23,(24-L222)*0.204,((24-L222)-(24-J222))*0.204)),0)+IF(F222="JEČ",IF(L222&gt;15,0,IF(J222&gt;15,(16-L222)*0.102,((16-L222)-(16-J222))*0.102)),0)+IF(F222="JEOF",IF(L222&gt;15,0,IF(J222&gt;15,(16-L222)*0.102,((16-L222)-(16-J222))*0.102)),0)+IF(F222="JnPČ",IF(L222&gt;15,0,IF(J222&gt;15,(16-L222)*0.153,((16-L222)-(16-J222))*0.153)),0)+IF(F222="JnEČ",IF(L222&gt;15,0,IF(J222&gt;15,(16-L222)*0.0765,((16-L222)-(16-J222))*0.0765)),0)+IF(F222="JčPČ",IF(L222&gt;15,0,IF(J222&gt;15,(16-L222)*0.06375,((16-L222)-(16-J222))*0.06375)),0)+IF(F222="JčEČ",IF(L222&gt;15,0,IF(J222&gt;15,(16-L222)*0.051,((16-L222)-(16-J222))*0.051)),0)+IF(F222="NEAK",IF(L222&gt;23,0,IF(J222&gt;23,(24-L222)*0.03444,((24-L222)-(24-J222))*0.03444)),0))</f>
        <v>0</v>
      </c>
      <c r="Q222" s="11">
        <f t="shared" ref="Q222" si="122">IF(ISERROR(P222*100/N222),0,(P222*100/N222))</f>
        <v>0</v>
      </c>
      <c r="R222" s="10">
        <f t="shared" si="120"/>
        <v>0</v>
      </c>
      <c r="S222" s="8"/>
    </row>
    <row r="223" spans="1:19">
      <c r="A223" s="65" t="s">
        <v>34</v>
      </c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7"/>
      <c r="R223" s="10">
        <f>SUM(R221:R222)</f>
        <v>0</v>
      </c>
      <c r="S223" s="8"/>
    </row>
    <row r="224" spans="1:19" ht="15.75">
      <c r="A224" s="24" t="s">
        <v>35</v>
      </c>
      <c r="B224" s="2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6"/>
      <c r="S224" s="8"/>
    </row>
    <row r="225" spans="1:19">
      <c r="A225" s="49" t="s">
        <v>46</v>
      </c>
      <c r="B225" s="49"/>
      <c r="C225" s="49"/>
      <c r="D225" s="49"/>
      <c r="E225" s="49"/>
      <c r="F225" s="49"/>
      <c r="G225" s="49"/>
      <c r="H225" s="49"/>
      <c r="I225" s="49"/>
      <c r="J225" s="15"/>
      <c r="K225" s="15"/>
      <c r="L225" s="15"/>
      <c r="M225" s="15"/>
      <c r="N225" s="15"/>
      <c r="O225" s="15"/>
      <c r="P225" s="15"/>
      <c r="Q225" s="15"/>
      <c r="R225" s="16"/>
      <c r="S225" s="8"/>
    </row>
    <row r="226" spans="1:19" s="8" customFormat="1">
      <c r="A226" s="49"/>
      <c r="B226" s="49"/>
      <c r="C226" s="49"/>
      <c r="D226" s="49"/>
      <c r="E226" s="49"/>
      <c r="F226" s="49"/>
      <c r="G226" s="49"/>
      <c r="H226" s="49"/>
      <c r="I226" s="49"/>
      <c r="J226" s="15"/>
      <c r="K226" s="15"/>
      <c r="L226" s="15"/>
      <c r="M226" s="15"/>
      <c r="N226" s="15"/>
      <c r="O226" s="15"/>
      <c r="P226" s="15"/>
      <c r="Q226" s="15"/>
      <c r="R226" s="16"/>
    </row>
    <row r="227" spans="1:19">
      <c r="A227" s="68" t="s">
        <v>155</v>
      </c>
      <c r="B227" s="69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58"/>
      <c r="R227" s="8"/>
      <c r="S227" s="8"/>
    </row>
    <row r="228" spans="1:19" ht="18">
      <c r="A228" s="70" t="s">
        <v>27</v>
      </c>
      <c r="B228" s="71"/>
      <c r="C228" s="71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8"/>
      <c r="R228" s="8"/>
      <c r="S228" s="8"/>
    </row>
    <row r="229" spans="1:19">
      <c r="A229" s="68" t="s">
        <v>156</v>
      </c>
      <c r="B229" s="69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58"/>
      <c r="R229" s="8"/>
      <c r="S229" s="8"/>
    </row>
    <row r="230" spans="1:19">
      <c r="A230" s="62">
        <v>1</v>
      </c>
      <c r="B230" s="62" t="s">
        <v>157</v>
      </c>
      <c r="C230" s="12" t="s">
        <v>55</v>
      </c>
      <c r="D230" s="62" t="s">
        <v>30</v>
      </c>
      <c r="E230" s="62">
        <v>1</v>
      </c>
      <c r="F230" s="62" t="s">
        <v>114</v>
      </c>
      <c r="G230" s="62">
        <v>1</v>
      </c>
      <c r="H230" s="62" t="s">
        <v>52</v>
      </c>
      <c r="I230" s="62"/>
      <c r="J230" s="62">
        <v>42</v>
      </c>
      <c r="K230" s="62"/>
      <c r="L230" s="62">
        <v>29</v>
      </c>
      <c r="M230" s="62" t="s">
        <v>33</v>
      </c>
      <c r="N230" s="3">
        <f t="shared" ref="N230:N232" si="123">(IF(F230="OŽ",IF(L230=1,550.8,IF(L230=2,426.38,IF(L230=3,342.14,IF(L230=4,181.44,IF(L230=5,168.48,IF(L230=6,155.52,IF(L230=7,148.5,IF(L230=8,144,0))))))))+IF(L230&lt;=8,0,IF(L230&lt;=16,137.7,IF(L230&lt;=24,108,IF(L230&lt;=32,80.1,IF(L230&lt;=36,52.2,0)))))-IF(L230&lt;=8,0,IF(L230&lt;=16,(L230-9)*2.754,IF(L230&lt;=24,(L230-17)* 2.754,IF(L230&lt;=32,(L230-25)* 2.754,IF(L230&lt;=36,(L230-33)*2.754,0))))),0)+IF(F230="PČ",IF(L230=1,449,IF(L230=2,314.6,IF(L230=3,238,IF(L230=4,172,IF(L230=5,159,IF(L230=6,145,IF(L230=7,132,IF(L230=8,119,0))))))))+IF(L230&lt;=8,0,IF(L230&lt;=16,88,IF(L230&lt;=24,55,IF(L230&lt;=32,22,0))))-IF(L230&lt;=8,0,IF(L230&lt;=16,(L230-9)*2.245,IF(L230&lt;=24,(L230-17)*2.245,IF(L230&lt;=32,(L230-25)*2.245,0)))),0)+IF(F230="PČneol",IF(L230=1,85,IF(L230=2,64.61,IF(L230=3,50.76,IF(L230=4,16.25,IF(L230=5,15,IF(L230=6,13.75,IF(L230=7,12.5,IF(L230=8,11.25,0))))))))+IF(L230&lt;=8,0,IF(L230&lt;=16,9,0))-IF(L230&lt;=8,0,IF(L230&lt;=16,(L230-9)*0.425,0)),0)+IF(F230="PŽ",IF(L230=1,85,IF(L230=2,59.5,IF(L230=3,45,IF(L230=4,32.5,IF(L230=5,30,IF(L230=6,27.5,IF(L230=7,25,IF(L230=8,22.5,0))))))))+IF(L230&lt;=8,0,IF(L230&lt;=16,19,IF(L230&lt;=24,13,IF(L230&lt;=32,8,0))))-IF(L230&lt;=8,0,IF(L230&lt;=16,(L230-9)*0.425,IF(L230&lt;=24,(L230-17)*0.425,IF(L230&lt;=32,(L230-25)*0.425,0)))),0)+IF(F230="EČ",IF(L230=1,204,IF(L230=2,156.24,IF(L230=3,123.84,IF(L230=4,72,IF(L230=5,66,IF(L230=6,60,IF(L230=7,54,IF(L230=8,48,0))))))))+IF(L230&lt;=8,0,IF(L230&lt;=16,40,IF(L230&lt;=24,25,0)))-IF(L230&lt;=8,0,IF(L230&lt;=16,(L230-9)*1.02,IF(L230&lt;=24,(L230-17)*1.02,0))),0)+IF(F230="EČneol",IF(L230=1,68,IF(L230=2,51.69,IF(L230=3,40.61,IF(L230=4,13,IF(L230=5,12,IF(L230=6,11,IF(L230=7,10,IF(L230=8,9,0)))))))))+IF(F230="EŽ",IF(L230=1,68,IF(L230=2,47.6,IF(L230=3,36,IF(L230=4,18,IF(L230=5,16.5,IF(L230=6,15,IF(L230=7,13.5,IF(L230=8,12,0))))))))+IF(L230&lt;=8,0,IF(L230&lt;=16,10,IF(L230&lt;=24,6,0)))-IF(L230&lt;=8,0,IF(L230&lt;=16,(L230-9)*0.34,IF(L230&lt;=24,(L230-17)*0.34,0))),0)+IF(F230="PT",IF(L230=1,68,IF(L230=2,52.08,IF(L230=3,41.28,IF(L230=4,24,IF(L230=5,22,IF(L230=6,20,IF(L230=7,18,IF(L230=8,16,0))))))))+IF(L230&lt;=8,0,IF(L230&lt;=16,13,IF(L230&lt;=24,9,IF(L230&lt;=32,4,0))))-IF(L230&lt;=8,0,IF(L230&lt;=16,(L230-9)*0.34,IF(L230&lt;=24,(L230-17)*0.34,IF(L230&lt;=32,(L230-25)*0.34,0)))),0)+IF(F230="JOŽ",IF(L230=1,85,IF(L230=2,59.5,IF(L230=3,45,IF(L230=4,32.5,IF(L230=5,30,IF(L230=6,27.5,IF(L230=7,25,IF(L230=8,22.5,0))))))))+IF(L230&lt;=8,0,IF(L230&lt;=16,19,IF(L230&lt;=24,13,0)))-IF(L230&lt;=8,0,IF(L230&lt;=16,(L230-9)*0.425,IF(L230&lt;=24,(L230-17)*0.425,0))),0)+IF(F230="JPČ",IF(L230=1,68,IF(L230=2,47.6,IF(L230=3,36,IF(L230=4,26,IF(L230=5,24,IF(L230=6,22,IF(L230=7,20,IF(L230=8,18,0))))))))+IF(L230&lt;=8,0,IF(L230&lt;=16,13,IF(L230&lt;=24,9,0)))-IF(L230&lt;=8,0,IF(L230&lt;=16,(L230-9)*0.34,IF(L230&lt;=24,(L230-17)*0.34,0))),0)+IF(F230="JEČ",IF(L230=1,34,IF(L230=2,26.04,IF(L230=3,20.6,IF(L230=4,12,IF(L230=5,11,IF(L230=6,10,IF(L230=7,9,IF(L230=8,8,0))))))))+IF(L230&lt;=8,0,IF(L230&lt;=16,6,0))-IF(L230&lt;=8,0,IF(L230&lt;=16,(L230-9)*0.17,0)),0)+IF(F230="JEOF",IF(L230=1,34,IF(L230=2,26.04,IF(L230=3,20.6,IF(L230=4,12,IF(L230=5,11,IF(L230=6,10,IF(L230=7,9,IF(L230=8,8,0))))))))+IF(L230&lt;=8,0,IF(L230&lt;=16,6,0))-IF(L230&lt;=8,0,IF(L230&lt;=16,(L230-9)*0.17,0)),0)+IF(F230="JnPČ",IF(L230=1,51,IF(L230=2,35.7,IF(L230=3,27,IF(L230=4,19.5,IF(L230=5,18,IF(L230=6,16.5,IF(L230=7,15,IF(L230=8,13.5,0))))))))+IF(L230&lt;=8,0,IF(L230&lt;=16,10,0))-IF(L230&lt;=8,0,IF(L230&lt;=16,(L230-9)*0.255,0)),0)+IF(F230="JnEČ",IF(L230=1,25.5,IF(L230=2,19.53,IF(L230=3,15.48,IF(L230=4,9,IF(L230=5,8.25,IF(L230=6,7.5,IF(L230=7,6.75,IF(L230=8,6,0))))))))+IF(L230&lt;=8,0,IF(L230&lt;=16,5,0))-IF(L230&lt;=8,0,IF(L230&lt;=16,(L230-9)*0.1275,0)),0)+IF(F230="JčPČ",IF(L230=1,21.25,IF(L230=2,14.5,IF(L230=3,11.5,IF(L230=4,7,IF(L230=5,6.5,IF(L230=6,6,IF(L230=7,5.5,IF(L230=8,5,0))))))))+IF(L230&lt;=8,0,IF(L230&lt;=16,4,0))-IF(L230&lt;=8,0,IF(L230&lt;=16,(L230-9)*0.10625,0)),0)+IF(F230="JčEČ",IF(L230=1,17,IF(L230=2,13.02,IF(L230=3,10.32,IF(L230=4,6,IF(L230=5,5.5,IF(L230=6,5,IF(L230=7,4.5,IF(L230=8,4,0))))))))+IF(L230&lt;=8,0,IF(L230&lt;=16,3,0))-IF(L230&lt;=8,0,IF(L230&lt;=16,(L230-9)*0.085,0)),0)+IF(F230="NEAK",IF(L230=1,11.48,IF(L230=2,8.79,IF(L230=3,6.97,IF(L230=4,4.05,IF(L230=5,3.71,IF(L230=6,3.38,IF(L230=7,3.04,IF(L230=8,2.7,0))))))))+IF(L230&lt;=8,0,IF(L230&lt;=16,2,IF(L230&lt;=24,1.3,0)))-IF(L230&lt;=8,0,IF(L230&lt;=16,(L230-9)*0.0574,IF(L230&lt;=24,(L230-17)*0.0574,0))),0))*IF(L230&lt;0,1,IF(OR(F230="PČ",F230="PŽ",F230="PT"),IF(J230&lt;32,J230/32,1),1))* IF(L230&lt;0,1,IF(OR(F230="EČ",F230="EŽ",F230="JOŽ",F230="JPČ",F230="NEAK"),IF(J230&lt;24,J230/24,1),1))*IF(L230&lt;0,1,IF(OR(F230="PČneol",F230="JEČ",F230="JEOF",F230="JnPČ",F230="JnEČ",F230="JčPČ",F230="JčEČ"),IF(J230&lt;16,J230/16,1),1))*IF(L230&lt;0,1,IF(F230="EČneol",IF(J230&lt;8,J230/8,1),1))</f>
        <v>0</v>
      </c>
      <c r="O230" s="9">
        <f t="shared" ref="O230:O232" si="124">IF(F230="OŽ",N230,IF(H230="Ne",IF(J230*0.3&lt;J230-L230,N230,0),IF(J230*0.1&lt;J230-L230,N230,0)))</f>
        <v>0</v>
      </c>
      <c r="P230" s="4">
        <f t="shared" ref="P230" si="125">IF(O230=0,0,IF(F230="OŽ",IF(L230&gt;35,0,IF(J230&gt;35,(36-L230)*1.836,((36-L230)-(36-J230))*1.836)),0)+IF(F230="PČ",IF(L230&gt;31,0,IF(J230&gt;31,(32-L230)*1.347,((32-L230)-(32-J230))*1.347)),0)+ IF(F230="PČneol",IF(L230&gt;15,0,IF(J230&gt;15,(16-L230)*0.255,((16-L230)-(16-J230))*0.255)),0)+IF(F230="PŽ",IF(L230&gt;31,0,IF(J230&gt;31,(32-L230)*0.255,((32-L230)-(32-J230))*0.255)),0)+IF(F230="EČ",IF(L230&gt;23,0,IF(J230&gt;23,(24-L230)*0.612,((24-L230)-(24-J230))*0.612)),0)+IF(F230="EČneol",IF(L230&gt;7,0,IF(J230&gt;7,(8-L230)*0.204,((8-L230)-(8-J230))*0.204)),0)+IF(F230="EŽ",IF(L230&gt;23,0,IF(J230&gt;23,(24-L230)*0.204,((24-L230)-(24-J230))*0.204)),0)+IF(F230="PT",IF(L230&gt;31,0,IF(J230&gt;31,(32-L230)*0.204,((32-L230)-(32-J230))*0.204)),0)+IF(F230="JOŽ",IF(L230&gt;23,0,IF(J230&gt;23,(24-L230)*0.255,((24-L230)-(24-J230))*0.255)),0)+IF(F230="JPČ",IF(L230&gt;23,0,IF(J230&gt;23,(24-L230)*0.204,((24-L230)-(24-J230))*0.204)),0)+IF(F230="JEČ",IF(L230&gt;15,0,IF(J230&gt;15,(16-L230)*0.102,((16-L230)-(16-J230))*0.102)),0)+IF(F230="JEOF",IF(L230&gt;15,0,IF(J230&gt;15,(16-L230)*0.102,((16-L230)-(16-J230))*0.102)),0)+IF(F230="JnPČ",IF(L230&gt;15,0,IF(J230&gt;15,(16-L230)*0.153,((16-L230)-(16-J230))*0.153)),0)+IF(F230="JnEČ",IF(L230&gt;15,0,IF(J230&gt;15,(16-L230)*0.0765,((16-L230)-(16-J230))*0.0765)),0)+IF(F230="JčPČ",IF(L230&gt;15,0,IF(J230&gt;15,(16-L230)*0.06375,((16-L230)-(16-J230))*0.06375)),0)+IF(F230="JčEČ",IF(L230&gt;15,0,IF(J230&gt;15,(16-L230)*0.051,((16-L230)-(16-J230))*0.051)),0)+IF(F230="NEAK",IF(L230&gt;23,0,IF(J230&gt;23,(24-L230)*0.03444,((24-L230)-(24-J230))*0.03444)),0))</f>
        <v>0</v>
      </c>
      <c r="Q230" s="11">
        <f t="shared" ref="Q230" si="126">IF(ISERROR(P230*100/N230),0,(P230*100/N230))</f>
        <v>0</v>
      </c>
      <c r="R230" s="10">
        <f t="shared" ref="R230:R232" si="127">IF(Q230&lt;=30,O230+P230,O230+O230*0.3)*IF(G230=1,0.4,IF(G230=2,0.75,IF(G230="1 (kas 4 m. 1 k. nerengiamos)",0.52,1)))*IF(D230="olimpinė",1,IF(M230="Ne",0.5,1))*IF(OR(A$5="Lietuvos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federacija"),IF(OR(J230&lt;8,K230&lt;16),0,1),1)*E230*IF(I230&lt;=1,1,1/I230)*IF(OR(A$5="Lietuvos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30" s="8"/>
    </row>
    <row r="231" spans="1:19">
      <c r="A231" s="62">
        <v>2</v>
      </c>
      <c r="B231" s="62" t="s">
        <v>132</v>
      </c>
      <c r="C231" s="12" t="s">
        <v>108</v>
      </c>
      <c r="D231" s="62" t="s">
        <v>30</v>
      </c>
      <c r="E231" s="62">
        <v>1</v>
      </c>
      <c r="F231" s="62" t="s">
        <v>114</v>
      </c>
      <c r="G231" s="62">
        <v>1</v>
      </c>
      <c r="H231" s="62" t="s">
        <v>52</v>
      </c>
      <c r="I231" s="62"/>
      <c r="J231" s="62">
        <v>24</v>
      </c>
      <c r="K231" s="62"/>
      <c r="L231" s="62">
        <v>7</v>
      </c>
      <c r="M231" s="62" t="s">
        <v>33</v>
      </c>
      <c r="N231" s="3">
        <f t="shared" si="123"/>
        <v>9</v>
      </c>
      <c r="O231" s="9">
        <f t="shared" si="124"/>
        <v>9</v>
      </c>
      <c r="P231" s="4">
        <f t="shared" ref="P231:P232" si="128">IF(O231=0,0,IF(F231="OŽ",IF(L231&gt;35,0,IF(J231&gt;35,(36-L231)*1.836,((36-L231)-(36-J231))*1.836)),0)+IF(F231="PČ",IF(L231&gt;31,0,IF(J231&gt;31,(32-L231)*1.347,((32-L231)-(32-J231))*1.347)),0)+ IF(F231="PČneol",IF(L231&gt;15,0,IF(J231&gt;15,(16-L231)*0.255,((16-L231)-(16-J231))*0.255)),0)+IF(F231="PŽ",IF(L231&gt;31,0,IF(J231&gt;31,(32-L231)*0.255,((32-L231)-(32-J231))*0.255)),0)+IF(F231="EČ",IF(L231&gt;23,0,IF(J231&gt;23,(24-L231)*0.612,((24-L231)-(24-J231))*0.612)),0)+IF(F231="EČneol",IF(L231&gt;7,0,IF(J231&gt;7,(8-L231)*0.204,((8-L231)-(8-J231))*0.204)),0)+IF(F231="EŽ",IF(L231&gt;23,0,IF(J231&gt;23,(24-L231)*0.204,((24-L231)-(24-J231))*0.204)),0)+IF(F231="PT",IF(L231&gt;31,0,IF(J231&gt;31,(32-L231)*0.204,((32-L231)-(32-J231))*0.204)),0)+IF(F231="JOŽ",IF(L231&gt;23,0,IF(J231&gt;23,(24-L231)*0.255,((24-L231)-(24-J231))*0.255)),0)+IF(F231="JPČ",IF(L231&gt;23,0,IF(J231&gt;23,(24-L231)*0.204,((24-L231)-(24-J231))*0.204)),0)+IF(F231="JEČ",IF(L231&gt;15,0,IF(J231&gt;15,(16-L231)*0.102,((16-L231)-(16-J231))*0.102)),0)+IF(F231="JEOF",IF(L231&gt;15,0,IF(J231&gt;15,(16-L231)*0.102,((16-L231)-(16-J231))*0.102)),0)+IF(F231="JnPČ",IF(L231&gt;15,0,IF(J231&gt;15,(16-L231)*0.153,((16-L231)-(16-J231))*0.153)),0)+IF(F231="JnEČ",IF(L231&gt;15,0,IF(J231&gt;15,(16-L231)*0.0765,((16-L231)-(16-J231))*0.0765)),0)+IF(F231="JčPČ",IF(L231&gt;15,0,IF(J231&gt;15,(16-L231)*0.06375,((16-L231)-(16-J231))*0.06375)),0)+IF(F231="JčEČ",IF(L231&gt;15,0,IF(J231&gt;15,(16-L231)*0.051,((16-L231)-(16-J231))*0.051)),0)+IF(F231="NEAK",IF(L231&gt;23,0,IF(J231&gt;23,(24-L231)*0.03444,((24-L231)-(24-J231))*0.03444)),0))</f>
        <v>0.91799999999999993</v>
      </c>
      <c r="Q231" s="11">
        <f t="shared" ref="Q231:Q232" si="129">IF(ISERROR(P231*100/N231),0,(P231*100/N231))</f>
        <v>10.199999999999999</v>
      </c>
      <c r="R231" s="10">
        <f t="shared" si="127"/>
        <v>3.9672000000000001</v>
      </c>
      <c r="S231" s="8"/>
    </row>
    <row r="232" spans="1:19">
      <c r="A232" s="62">
        <v>3</v>
      </c>
      <c r="B232" s="62" t="s">
        <v>92</v>
      </c>
      <c r="C232" s="12" t="s">
        <v>29</v>
      </c>
      <c r="D232" s="62" t="s">
        <v>30</v>
      </c>
      <c r="E232" s="62">
        <v>1</v>
      </c>
      <c r="F232" s="62" t="s">
        <v>114</v>
      </c>
      <c r="G232" s="62">
        <v>1</v>
      </c>
      <c r="H232" s="62" t="s">
        <v>52</v>
      </c>
      <c r="I232" s="62"/>
      <c r="J232" s="62">
        <v>13</v>
      </c>
      <c r="K232" s="62"/>
      <c r="L232" s="62">
        <v>13</v>
      </c>
      <c r="M232" s="62" t="s">
        <v>33</v>
      </c>
      <c r="N232" s="3">
        <f t="shared" si="123"/>
        <v>4.3224999999999998</v>
      </c>
      <c r="O232" s="9">
        <f t="shared" si="124"/>
        <v>0</v>
      </c>
      <c r="P232" s="4">
        <f t="shared" si="128"/>
        <v>0</v>
      </c>
      <c r="Q232" s="11">
        <f t="shared" si="129"/>
        <v>0</v>
      </c>
      <c r="R232" s="10">
        <f t="shared" si="127"/>
        <v>0</v>
      </c>
      <c r="S232" s="8"/>
    </row>
    <row r="233" spans="1:19">
      <c r="A233" s="65" t="s">
        <v>34</v>
      </c>
      <c r="B233" s="66"/>
      <c r="C233" s="66"/>
      <c r="D233" s="66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7"/>
      <c r="R233" s="10">
        <f>SUM(R230:R232)</f>
        <v>3.9672000000000001</v>
      </c>
      <c r="S233" s="8"/>
    </row>
    <row r="234" spans="1:19" ht="15.75">
      <c r="A234" s="24" t="s">
        <v>35</v>
      </c>
      <c r="B234" s="2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6"/>
      <c r="S234" s="8"/>
    </row>
    <row r="235" spans="1:19">
      <c r="A235" s="49" t="s">
        <v>46</v>
      </c>
      <c r="B235" s="49"/>
      <c r="C235" s="49"/>
      <c r="D235" s="49"/>
      <c r="E235" s="49"/>
      <c r="F235" s="49"/>
      <c r="G235" s="49"/>
      <c r="H235" s="49"/>
      <c r="I235" s="49"/>
      <c r="J235" s="15"/>
      <c r="K235" s="15"/>
      <c r="L235" s="15"/>
      <c r="M235" s="15"/>
      <c r="N235" s="15"/>
      <c r="O235" s="15"/>
      <c r="P235" s="15"/>
      <c r="Q235" s="15"/>
      <c r="R235" s="16"/>
      <c r="S235" s="8"/>
    </row>
    <row r="236" spans="1:19" s="8" customFormat="1">
      <c r="A236" s="49"/>
      <c r="B236" s="49"/>
      <c r="C236" s="49"/>
      <c r="D236" s="49"/>
      <c r="E236" s="49"/>
      <c r="F236" s="49"/>
      <c r="G236" s="49"/>
      <c r="H236" s="49"/>
      <c r="I236" s="49"/>
      <c r="J236" s="15"/>
      <c r="K236" s="15"/>
      <c r="L236" s="15"/>
      <c r="M236" s="15"/>
      <c r="N236" s="15"/>
      <c r="O236" s="15"/>
      <c r="P236" s="15"/>
      <c r="Q236" s="15"/>
      <c r="R236" s="16"/>
    </row>
    <row r="237" spans="1:19">
      <c r="A237" s="68" t="s">
        <v>158</v>
      </c>
      <c r="B237" s="69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58"/>
      <c r="R237" s="8"/>
      <c r="S237" s="8"/>
    </row>
    <row r="238" spans="1:19">
      <c r="A238" s="68" t="s">
        <v>158</v>
      </c>
      <c r="B238" s="69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58"/>
      <c r="R238" s="8"/>
      <c r="S238" s="8"/>
    </row>
    <row r="239" spans="1:19" ht="18">
      <c r="A239" s="70" t="s">
        <v>27</v>
      </c>
      <c r="B239" s="71"/>
      <c r="C239" s="71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8"/>
      <c r="R239" s="8"/>
      <c r="S239" s="8"/>
    </row>
    <row r="240" spans="1:19">
      <c r="A240" s="68" t="s">
        <v>39</v>
      </c>
      <c r="B240" s="69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58"/>
      <c r="R240" s="8"/>
      <c r="S240" s="8"/>
    </row>
    <row r="241" spans="1:19">
      <c r="A241" s="62">
        <v>1</v>
      </c>
      <c r="B241" s="62"/>
      <c r="C241" s="12"/>
      <c r="D241" s="62"/>
      <c r="E241" s="62"/>
      <c r="F241" s="62"/>
      <c r="G241" s="62"/>
      <c r="H241" s="62"/>
      <c r="I241" s="62"/>
      <c r="J241" s="62"/>
      <c r="K241" s="62"/>
      <c r="L241" s="62"/>
      <c r="M241" s="62"/>
      <c r="N241" s="3">
        <f t="shared" ref="N241:N249" si="130">(IF(F241="OŽ",IF(L241=1,550.8,IF(L241=2,426.38,IF(L241=3,342.14,IF(L241=4,181.44,IF(L241=5,168.48,IF(L241=6,155.52,IF(L241=7,148.5,IF(L241=8,144,0))))))))+IF(L241&lt;=8,0,IF(L241&lt;=16,137.7,IF(L241&lt;=24,108,IF(L241&lt;=32,80.1,IF(L241&lt;=36,52.2,0)))))-IF(L241&lt;=8,0,IF(L241&lt;=16,(L241-9)*2.754,IF(L241&lt;=24,(L241-17)* 2.754,IF(L241&lt;=32,(L241-25)* 2.754,IF(L241&lt;=36,(L241-33)*2.754,0))))),0)+IF(F241="PČ",IF(L241=1,449,IF(L241=2,314.6,IF(L241=3,238,IF(L241=4,172,IF(L241=5,159,IF(L241=6,145,IF(L241=7,132,IF(L241=8,119,0))))))))+IF(L241&lt;=8,0,IF(L241&lt;=16,88,IF(L241&lt;=24,55,IF(L241&lt;=32,22,0))))-IF(L241&lt;=8,0,IF(L241&lt;=16,(L241-9)*2.245,IF(L241&lt;=24,(L241-17)*2.245,IF(L241&lt;=32,(L241-25)*2.245,0)))),0)+IF(F241="PČneol",IF(L241=1,85,IF(L241=2,64.61,IF(L241=3,50.76,IF(L241=4,16.25,IF(L241=5,15,IF(L241=6,13.75,IF(L241=7,12.5,IF(L241=8,11.25,0))))))))+IF(L241&lt;=8,0,IF(L241&lt;=16,9,0))-IF(L241&lt;=8,0,IF(L241&lt;=16,(L241-9)*0.425,0)),0)+IF(F241="PŽ",IF(L241=1,85,IF(L241=2,59.5,IF(L241=3,45,IF(L241=4,32.5,IF(L241=5,30,IF(L241=6,27.5,IF(L241=7,25,IF(L241=8,22.5,0))))))))+IF(L241&lt;=8,0,IF(L241&lt;=16,19,IF(L241&lt;=24,13,IF(L241&lt;=32,8,0))))-IF(L241&lt;=8,0,IF(L241&lt;=16,(L241-9)*0.425,IF(L241&lt;=24,(L241-17)*0.425,IF(L241&lt;=32,(L241-25)*0.425,0)))),0)+IF(F241="EČ",IF(L241=1,204,IF(L241=2,156.24,IF(L241=3,123.84,IF(L241=4,72,IF(L241=5,66,IF(L241=6,60,IF(L241=7,54,IF(L241=8,48,0))))))))+IF(L241&lt;=8,0,IF(L241&lt;=16,40,IF(L241&lt;=24,25,0)))-IF(L241&lt;=8,0,IF(L241&lt;=16,(L241-9)*1.02,IF(L241&lt;=24,(L241-17)*1.02,0))),0)+IF(F241="EČneol",IF(L241=1,68,IF(L241=2,51.69,IF(L241=3,40.61,IF(L241=4,13,IF(L241=5,12,IF(L241=6,11,IF(L241=7,10,IF(L241=8,9,0)))))))))+IF(F241="EŽ",IF(L241=1,68,IF(L241=2,47.6,IF(L241=3,36,IF(L241=4,18,IF(L241=5,16.5,IF(L241=6,15,IF(L241=7,13.5,IF(L241=8,12,0))))))))+IF(L241&lt;=8,0,IF(L241&lt;=16,10,IF(L241&lt;=24,6,0)))-IF(L241&lt;=8,0,IF(L241&lt;=16,(L241-9)*0.34,IF(L241&lt;=24,(L241-17)*0.34,0))),0)+IF(F241="PT",IF(L241=1,68,IF(L241=2,52.08,IF(L241=3,41.28,IF(L241=4,24,IF(L241=5,22,IF(L241=6,20,IF(L241=7,18,IF(L241=8,16,0))))))))+IF(L241&lt;=8,0,IF(L241&lt;=16,13,IF(L241&lt;=24,9,IF(L241&lt;=32,4,0))))-IF(L241&lt;=8,0,IF(L241&lt;=16,(L241-9)*0.34,IF(L241&lt;=24,(L241-17)*0.34,IF(L241&lt;=32,(L241-25)*0.34,0)))),0)+IF(F241="JOŽ",IF(L241=1,85,IF(L241=2,59.5,IF(L241=3,45,IF(L241=4,32.5,IF(L241=5,30,IF(L241=6,27.5,IF(L241=7,25,IF(L241=8,22.5,0))))))))+IF(L241&lt;=8,0,IF(L241&lt;=16,19,IF(L241&lt;=24,13,0)))-IF(L241&lt;=8,0,IF(L241&lt;=16,(L241-9)*0.425,IF(L241&lt;=24,(L241-17)*0.425,0))),0)+IF(F241="JPČ",IF(L241=1,68,IF(L241=2,47.6,IF(L241=3,36,IF(L241=4,26,IF(L241=5,24,IF(L241=6,22,IF(L241=7,20,IF(L241=8,18,0))))))))+IF(L241&lt;=8,0,IF(L241&lt;=16,13,IF(L241&lt;=24,9,0)))-IF(L241&lt;=8,0,IF(L241&lt;=16,(L241-9)*0.34,IF(L241&lt;=24,(L241-17)*0.34,0))),0)+IF(F241="JEČ",IF(L241=1,34,IF(L241=2,26.04,IF(L241=3,20.6,IF(L241=4,12,IF(L241=5,11,IF(L241=6,10,IF(L241=7,9,IF(L241=8,8,0))))))))+IF(L241&lt;=8,0,IF(L241&lt;=16,6,0))-IF(L241&lt;=8,0,IF(L241&lt;=16,(L241-9)*0.17,0)),0)+IF(F241="JEOF",IF(L241=1,34,IF(L241=2,26.04,IF(L241=3,20.6,IF(L241=4,12,IF(L241=5,11,IF(L241=6,10,IF(L241=7,9,IF(L241=8,8,0))))))))+IF(L241&lt;=8,0,IF(L241&lt;=16,6,0))-IF(L241&lt;=8,0,IF(L241&lt;=16,(L241-9)*0.17,0)),0)+IF(F241="JnPČ",IF(L241=1,51,IF(L241=2,35.7,IF(L241=3,27,IF(L241=4,19.5,IF(L241=5,18,IF(L241=6,16.5,IF(L241=7,15,IF(L241=8,13.5,0))))))))+IF(L241&lt;=8,0,IF(L241&lt;=16,10,0))-IF(L241&lt;=8,0,IF(L241&lt;=16,(L241-9)*0.255,0)),0)+IF(F241="JnEČ",IF(L241=1,25.5,IF(L241=2,19.53,IF(L241=3,15.48,IF(L241=4,9,IF(L241=5,8.25,IF(L241=6,7.5,IF(L241=7,6.75,IF(L241=8,6,0))))))))+IF(L241&lt;=8,0,IF(L241&lt;=16,5,0))-IF(L241&lt;=8,0,IF(L241&lt;=16,(L241-9)*0.1275,0)),0)+IF(F241="JčPČ",IF(L241=1,21.25,IF(L241=2,14.5,IF(L241=3,11.5,IF(L241=4,7,IF(L241=5,6.5,IF(L241=6,6,IF(L241=7,5.5,IF(L241=8,5,0))))))))+IF(L241&lt;=8,0,IF(L241&lt;=16,4,0))-IF(L241&lt;=8,0,IF(L241&lt;=16,(L241-9)*0.10625,0)),0)+IF(F241="JčEČ",IF(L241=1,17,IF(L241=2,13.02,IF(L241=3,10.32,IF(L241=4,6,IF(L241=5,5.5,IF(L241=6,5,IF(L241=7,4.5,IF(L241=8,4,0))))))))+IF(L241&lt;=8,0,IF(L241&lt;=16,3,0))-IF(L241&lt;=8,0,IF(L241&lt;=16,(L241-9)*0.085,0)),0)+IF(F241="NEAK",IF(L241=1,11.48,IF(L241=2,8.79,IF(L241=3,6.97,IF(L241=4,4.05,IF(L241=5,3.71,IF(L241=6,3.38,IF(L241=7,3.04,IF(L241=8,2.7,0))))))))+IF(L241&lt;=8,0,IF(L241&lt;=16,2,IF(L241&lt;=24,1.3,0)))-IF(L241&lt;=8,0,IF(L241&lt;=16,(L241-9)*0.0574,IF(L241&lt;=24,(L241-17)*0.0574,0))),0))*IF(L241&lt;0,1,IF(OR(F241="PČ",F241="PŽ",F241="PT"),IF(J241&lt;32,J241/32,1),1))* IF(L241&lt;0,1,IF(OR(F241="EČ",F241="EŽ",F241="JOŽ",F241="JPČ",F241="NEAK"),IF(J241&lt;24,J241/24,1),1))*IF(L241&lt;0,1,IF(OR(F241="PČneol",F241="JEČ",F241="JEOF",F241="JnPČ",F241="JnEČ",F241="JčPČ",F241="JčEČ"),IF(J241&lt;16,J241/16,1),1))*IF(L241&lt;0,1,IF(F241="EČneol",IF(J241&lt;8,J241/8,1),1))</f>
        <v>0</v>
      </c>
      <c r="O241" s="9">
        <f t="shared" ref="O241:O249" si="131">IF(F241="OŽ",N241,IF(H241="Ne",IF(J241*0.3&lt;J241-L241,N241,0),IF(J241*0.1&lt;J241-L241,N241,0)))</f>
        <v>0</v>
      </c>
      <c r="P241" s="4">
        <f t="shared" ref="P241" si="132">IF(O241=0,0,IF(F241="OŽ",IF(L241&gt;35,0,IF(J241&gt;35,(36-L241)*1.836,((36-L241)-(36-J241))*1.836)),0)+IF(F241="PČ",IF(L241&gt;31,0,IF(J241&gt;31,(32-L241)*1.347,((32-L241)-(32-J241))*1.347)),0)+ IF(F241="PČneol",IF(L241&gt;15,0,IF(J241&gt;15,(16-L241)*0.255,((16-L241)-(16-J241))*0.255)),0)+IF(F241="PŽ",IF(L241&gt;31,0,IF(J241&gt;31,(32-L241)*0.255,((32-L241)-(32-J241))*0.255)),0)+IF(F241="EČ",IF(L241&gt;23,0,IF(J241&gt;23,(24-L241)*0.612,((24-L241)-(24-J241))*0.612)),0)+IF(F241="EČneol",IF(L241&gt;7,0,IF(J241&gt;7,(8-L241)*0.204,((8-L241)-(8-J241))*0.204)),0)+IF(F241="EŽ",IF(L241&gt;23,0,IF(J241&gt;23,(24-L241)*0.204,((24-L241)-(24-J241))*0.204)),0)+IF(F241="PT",IF(L241&gt;31,0,IF(J241&gt;31,(32-L241)*0.204,((32-L241)-(32-J241))*0.204)),0)+IF(F241="JOŽ",IF(L241&gt;23,0,IF(J241&gt;23,(24-L241)*0.255,((24-L241)-(24-J241))*0.255)),0)+IF(F241="JPČ",IF(L241&gt;23,0,IF(J241&gt;23,(24-L241)*0.204,((24-L241)-(24-J241))*0.204)),0)+IF(F241="JEČ",IF(L241&gt;15,0,IF(J241&gt;15,(16-L241)*0.102,((16-L241)-(16-J241))*0.102)),0)+IF(F241="JEOF",IF(L241&gt;15,0,IF(J241&gt;15,(16-L241)*0.102,((16-L241)-(16-J241))*0.102)),0)+IF(F241="JnPČ",IF(L241&gt;15,0,IF(J241&gt;15,(16-L241)*0.153,((16-L241)-(16-J241))*0.153)),0)+IF(F241="JnEČ",IF(L241&gt;15,0,IF(J241&gt;15,(16-L241)*0.0765,((16-L241)-(16-J241))*0.0765)),0)+IF(F241="JčPČ",IF(L241&gt;15,0,IF(J241&gt;15,(16-L241)*0.06375,((16-L241)-(16-J241))*0.06375)),0)+IF(F241="JčEČ",IF(L241&gt;15,0,IF(J241&gt;15,(16-L241)*0.051,((16-L241)-(16-J241))*0.051)),0)+IF(F241="NEAK",IF(L241&gt;23,0,IF(J241&gt;23,(24-L241)*0.03444,((24-L241)-(24-J241))*0.03444)),0))</f>
        <v>0</v>
      </c>
      <c r="Q241" s="11">
        <f t="shared" ref="Q241" si="133">IF(ISERROR(P241*100/N241),0,(P241*100/N241))</f>
        <v>0</v>
      </c>
      <c r="R241" s="10">
        <f t="shared" ref="R241:R249" si="134">IF(Q241&lt;=30,O241+P241,O241+O241*0.3)*IF(G241=1,0.4,IF(G241=2,0.75,IF(G241="1 (kas 4 m. 1 k. nerengiamos)",0.52,1)))*IF(D241="olimpinė",1,IF(M241="Ne",0.5,1))*IF(OR(A$5="Lietuvos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federacija"),IF(OR(J241&lt;8,K241&lt;16),0,1),1)*E241*IF(I241&lt;=1,1,1/I241)*IF(OR(A$5="Lietuvos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41" s="8"/>
    </row>
    <row r="242" spans="1:19">
      <c r="A242" s="62">
        <v>2</v>
      </c>
      <c r="B242" s="62"/>
      <c r="C242" s="12"/>
      <c r="D242" s="62"/>
      <c r="E242" s="62"/>
      <c r="F242" s="62"/>
      <c r="G242" s="62"/>
      <c r="H242" s="62"/>
      <c r="I242" s="62"/>
      <c r="J242" s="62"/>
      <c r="K242" s="62"/>
      <c r="L242" s="62"/>
      <c r="M242" s="62"/>
      <c r="N242" s="3">
        <f t="shared" si="130"/>
        <v>0</v>
      </c>
      <c r="O242" s="9">
        <f t="shared" si="131"/>
        <v>0</v>
      </c>
      <c r="P242" s="4">
        <f t="shared" ref="P242:P250" si="135">IF(O242=0,0,IF(F242="OŽ",IF(L242&gt;35,0,IF(J242&gt;35,(36-L242)*1.836,((36-L242)-(36-J242))*1.836)),0)+IF(F242="PČ",IF(L242&gt;31,0,IF(J242&gt;31,(32-L242)*1.347,((32-L242)-(32-J242))*1.347)),0)+ IF(F242="PČneol",IF(L242&gt;15,0,IF(J242&gt;15,(16-L242)*0.255,((16-L242)-(16-J242))*0.255)),0)+IF(F242="PŽ",IF(L242&gt;31,0,IF(J242&gt;31,(32-L242)*0.255,((32-L242)-(32-J242))*0.255)),0)+IF(F242="EČ",IF(L242&gt;23,0,IF(J242&gt;23,(24-L242)*0.612,((24-L242)-(24-J242))*0.612)),0)+IF(F242="EČneol",IF(L242&gt;7,0,IF(J242&gt;7,(8-L242)*0.204,((8-L242)-(8-J242))*0.204)),0)+IF(F242="EŽ",IF(L242&gt;23,0,IF(J242&gt;23,(24-L242)*0.204,((24-L242)-(24-J242))*0.204)),0)+IF(F242="PT",IF(L242&gt;31,0,IF(J242&gt;31,(32-L242)*0.204,((32-L242)-(32-J242))*0.204)),0)+IF(F242="JOŽ",IF(L242&gt;23,0,IF(J242&gt;23,(24-L242)*0.255,((24-L242)-(24-J242))*0.255)),0)+IF(F242="JPČ",IF(L242&gt;23,0,IF(J242&gt;23,(24-L242)*0.204,((24-L242)-(24-J242))*0.204)),0)+IF(F242="JEČ",IF(L242&gt;15,0,IF(J242&gt;15,(16-L242)*0.102,((16-L242)-(16-J242))*0.102)),0)+IF(F242="JEOF",IF(L242&gt;15,0,IF(J242&gt;15,(16-L242)*0.102,((16-L242)-(16-J242))*0.102)),0)+IF(F242="JnPČ",IF(L242&gt;15,0,IF(J242&gt;15,(16-L242)*0.153,((16-L242)-(16-J242))*0.153)),0)+IF(F242="JnEČ",IF(L242&gt;15,0,IF(J242&gt;15,(16-L242)*0.0765,((16-L242)-(16-J242))*0.0765)),0)+IF(F242="JčPČ",IF(L242&gt;15,0,IF(J242&gt;15,(16-L242)*0.06375,((16-L242)-(16-J242))*0.06375)),0)+IF(F242="JčEČ",IF(L242&gt;15,0,IF(J242&gt;15,(16-L242)*0.051,((16-L242)-(16-J242))*0.051)),0)+IF(F242="NEAK",IF(L242&gt;23,0,IF(J242&gt;23,(24-L242)*0.03444,((24-L242)-(24-J242))*0.03444)),0))</f>
        <v>0</v>
      </c>
      <c r="Q242" s="11">
        <f t="shared" ref="Q242:Q250" si="136">IF(ISERROR(P242*100/N242),0,(P242*100/N242))</f>
        <v>0</v>
      </c>
      <c r="R242" s="10">
        <f t="shared" si="134"/>
        <v>0</v>
      </c>
      <c r="S242" s="8"/>
    </row>
    <row r="243" spans="1:19">
      <c r="A243" s="62">
        <v>3</v>
      </c>
      <c r="B243" s="62"/>
      <c r="C243" s="12"/>
      <c r="D243" s="62"/>
      <c r="E243" s="62"/>
      <c r="F243" s="62"/>
      <c r="G243" s="62"/>
      <c r="H243" s="62"/>
      <c r="I243" s="62"/>
      <c r="J243" s="62"/>
      <c r="K243" s="62"/>
      <c r="L243" s="62"/>
      <c r="M243" s="62"/>
      <c r="N243" s="3">
        <f t="shared" si="130"/>
        <v>0</v>
      </c>
      <c r="O243" s="9">
        <f t="shared" si="131"/>
        <v>0</v>
      </c>
      <c r="P243" s="4">
        <f t="shared" si="135"/>
        <v>0</v>
      </c>
      <c r="Q243" s="11">
        <f t="shared" si="136"/>
        <v>0</v>
      </c>
      <c r="R243" s="10">
        <f t="shared" si="134"/>
        <v>0</v>
      </c>
      <c r="S243" s="8"/>
    </row>
    <row r="244" spans="1:19">
      <c r="A244" s="62">
        <v>4</v>
      </c>
      <c r="B244" s="62"/>
      <c r="C244" s="12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3">
        <f t="shared" si="130"/>
        <v>0</v>
      </c>
      <c r="O244" s="9">
        <f t="shared" si="131"/>
        <v>0</v>
      </c>
      <c r="P244" s="4">
        <f t="shared" si="135"/>
        <v>0</v>
      </c>
      <c r="Q244" s="11">
        <f t="shared" si="136"/>
        <v>0</v>
      </c>
      <c r="R244" s="10">
        <f t="shared" si="134"/>
        <v>0</v>
      </c>
      <c r="S244" s="8"/>
    </row>
    <row r="245" spans="1:19">
      <c r="A245" s="62">
        <v>5</v>
      </c>
      <c r="B245" s="62"/>
      <c r="C245" s="12"/>
      <c r="D245" s="62"/>
      <c r="E245" s="62"/>
      <c r="F245" s="62"/>
      <c r="G245" s="62"/>
      <c r="H245" s="62"/>
      <c r="I245" s="62"/>
      <c r="J245" s="62"/>
      <c r="K245" s="62"/>
      <c r="L245" s="62"/>
      <c r="M245" s="62"/>
      <c r="N245" s="3">
        <f t="shared" si="130"/>
        <v>0</v>
      </c>
      <c r="O245" s="9">
        <f t="shared" si="131"/>
        <v>0</v>
      </c>
      <c r="P245" s="4">
        <f t="shared" si="135"/>
        <v>0</v>
      </c>
      <c r="Q245" s="11">
        <f t="shared" si="136"/>
        <v>0</v>
      </c>
      <c r="R245" s="10">
        <f t="shared" si="134"/>
        <v>0</v>
      </c>
      <c r="S245" s="8"/>
    </row>
    <row r="246" spans="1:19">
      <c r="A246" s="62">
        <v>6</v>
      </c>
      <c r="B246" s="62"/>
      <c r="C246" s="12"/>
      <c r="D246" s="62"/>
      <c r="E246" s="62"/>
      <c r="F246" s="62"/>
      <c r="G246" s="62"/>
      <c r="H246" s="62"/>
      <c r="I246" s="62"/>
      <c r="J246" s="62"/>
      <c r="K246" s="62"/>
      <c r="L246" s="62"/>
      <c r="M246" s="62"/>
      <c r="N246" s="3">
        <f t="shared" si="130"/>
        <v>0</v>
      </c>
      <c r="O246" s="9">
        <f t="shared" si="131"/>
        <v>0</v>
      </c>
      <c r="P246" s="4">
        <f t="shared" si="135"/>
        <v>0</v>
      </c>
      <c r="Q246" s="11">
        <f t="shared" si="136"/>
        <v>0</v>
      </c>
      <c r="R246" s="10">
        <f t="shared" si="134"/>
        <v>0</v>
      </c>
      <c r="S246" s="8"/>
    </row>
    <row r="247" spans="1:19">
      <c r="A247" s="62">
        <v>7</v>
      </c>
      <c r="B247" s="62"/>
      <c r="C247" s="12"/>
      <c r="D247" s="62"/>
      <c r="E247" s="62"/>
      <c r="F247" s="62"/>
      <c r="G247" s="62"/>
      <c r="H247" s="62"/>
      <c r="I247" s="62"/>
      <c r="J247" s="62"/>
      <c r="K247" s="62"/>
      <c r="L247" s="62"/>
      <c r="M247" s="62"/>
      <c r="N247" s="3">
        <f t="shared" si="130"/>
        <v>0</v>
      </c>
      <c r="O247" s="9">
        <f t="shared" si="131"/>
        <v>0</v>
      </c>
      <c r="P247" s="4">
        <f t="shared" si="135"/>
        <v>0</v>
      </c>
      <c r="Q247" s="11">
        <f t="shared" si="136"/>
        <v>0</v>
      </c>
      <c r="R247" s="10">
        <f t="shared" si="134"/>
        <v>0</v>
      </c>
      <c r="S247" s="8"/>
    </row>
    <row r="248" spans="1:19">
      <c r="A248" s="62">
        <v>8</v>
      </c>
      <c r="B248" s="62"/>
      <c r="C248" s="12"/>
      <c r="D248" s="62"/>
      <c r="E248" s="62"/>
      <c r="F248" s="62"/>
      <c r="G248" s="62"/>
      <c r="H248" s="62"/>
      <c r="I248" s="62"/>
      <c r="J248" s="62"/>
      <c r="K248" s="62"/>
      <c r="L248" s="62"/>
      <c r="M248" s="62"/>
      <c r="N248" s="3">
        <f t="shared" si="130"/>
        <v>0</v>
      </c>
      <c r="O248" s="9">
        <f t="shared" si="131"/>
        <v>0</v>
      </c>
      <c r="P248" s="4">
        <f t="shared" si="135"/>
        <v>0</v>
      </c>
      <c r="Q248" s="11">
        <f t="shared" si="136"/>
        <v>0</v>
      </c>
      <c r="R248" s="10">
        <f t="shared" si="134"/>
        <v>0</v>
      </c>
      <c r="S248" s="8"/>
    </row>
    <row r="249" spans="1:19">
      <c r="A249" s="62">
        <v>9</v>
      </c>
      <c r="B249" s="62"/>
      <c r="C249" s="12"/>
      <c r="D249" s="62"/>
      <c r="E249" s="62"/>
      <c r="F249" s="62"/>
      <c r="G249" s="62"/>
      <c r="H249" s="62"/>
      <c r="I249" s="62"/>
      <c r="J249" s="62"/>
      <c r="K249" s="62"/>
      <c r="L249" s="62"/>
      <c r="M249" s="62"/>
      <c r="N249" s="3">
        <f t="shared" si="130"/>
        <v>0</v>
      </c>
      <c r="O249" s="9">
        <f t="shared" si="131"/>
        <v>0</v>
      </c>
      <c r="P249" s="4">
        <f t="shared" si="135"/>
        <v>0</v>
      </c>
      <c r="Q249" s="11">
        <f t="shared" si="136"/>
        <v>0</v>
      </c>
      <c r="R249" s="10">
        <f t="shared" si="134"/>
        <v>0</v>
      </c>
      <c r="S249" s="8"/>
    </row>
    <row r="250" spans="1:19">
      <c r="A250" s="62">
        <v>10</v>
      </c>
      <c r="B250" s="62"/>
      <c r="C250" s="1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3">
        <f>(IF(F250="OŽ",IF(L250=1,550.8,IF(L250=2,426.38,IF(L250=3,342.14,IF(L250=4,181.44,IF(L250=5,168.48,IF(L250=6,155.52,IF(L250=7,148.5,IF(L250=8,144,0))))))))+IF(L250&lt;=8,0,IF(L250&lt;=16,137.7,IF(L250&lt;=24,108,IF(L250&lt;=32,80.1,IF(L250&lt;=36,52.2,0)))))-IF(L250&lt;=8,0,IF(L250&lt;=16,(L250-9)*2.754,IF(L250&lt;=24,(L250-17)* 2.754,IF(L250&lt;=32,(L250-25)* 2.754,IF(L250&lt;=36,(L250-33)*2.754,0))))),0)+IF(F250="PČ",IF(L250=1,449,IF(L250=2,314.6,IF(L250=3,238,IF(L250=4,172,IF(L250=5,159,IF(L250=6,145,IF(L250=7,132,IF(L250=8,119,0))))))))+IF(L250&lt;=8,0,IF(L250&lt;=16,88,IF(L250&lt;=24,55,IF(L250&lt;=32,22,0))))-IF(L250&lt;=8,0,IF(L250&lt;=16,(L250-9)*2.245,IF(L250&lt;=24,(L250-17)*2.245,IF(L250&lt;=32,(L250-25)*2.245,0)))),0)+IF(F250="PČneol",IF(L250=1,85,IF(L250=2,64.61,IF(L250=3,50.76,IF(L250=4,16.25,IF(L250=5,15,IF(L250=6,13.75,IF(L250=7,12.5,IF(L250=8,11.25,0))))))))+IF(L250&lt;=8,0,IF(L250&lt;=16,9,0))-IF(L250&lt;=8,0,IF(L250&lt;=16,(L250-9)*0.425,0)),0)+IF(F250="PŽ",IF(L250=1,85,IF(L250=2,59.5,IF(L250=3,45,IF(L250=4,32.5,IF(L250=5,30,IF(L250=6,27.5,IF(L250=7,25,IF(L250=8,22.5,0))))))))+IF(L250&lt;=8,0,IF(L250&lt;=16,19,IF(L250&lt;=24,13,IF(L250&lt;=32,8,0))))-IF(L250&lt;=8,0,IF(L250&lt;=16,(L250-9)*0.425,IF(L250&lt;=24,(L250-17)*0.425,IF(L250&lt;=32,(L250-25)*0.425,0)))),0)+IF(F250="EČ",IF(L250=1,204,IF(L250=2,156.24,IF(L250=3,123.84,IF(L250=4,72,IF(L250=5,66,IF(L250=6,60,IF(L250=7,54,IF(L250=8,48,0))))))))+IF(L250&lt;=8,0,IF(L250&lt;=16,40,IF(L250&lt;=24,25,0)))-IF(L250&lt;=8,0,IF(L250&lt;=16,(L250-9)*1.02,IF(L250&lt;=24,(L250-17)*1.02,0))),0)+IF(F250="EČneol",IF(L250=1,68,IF(L250=2,51.69,IF(L250=3,40.61,IF(L250=4,13,IF(L250=5,12,IF(L250=6,11,IF(L250=7,10,IF(L250=8,9,0)))))))))+IF(F250="EŽ",IF(L250=1,68,IF(L250=2,47.6,IF(L250=3,36,IF(L250=4,18,IF(L250=5,16.5,IF(L250=6,15,IF(L250=7,13.5,IF(L250=8,12,0))))))))+IF(L250&lt;=8,0,IF(L250&lt;=16,10,IF(L250&lt;=24,6,0)))-IF(L250&lt;=8,0,IF(L250&lt;=16,(L250-9)*0.34,IF(L250&lt;=24,(L250-17)*0.34,0))),0)+IF(F250="PT",IF(L250=1,68,IF(L250=2,52.08,IF(L250=3,41.28,IF(L250=4,24,IF(L250=5,22,IF(L250=6,20,IF(L250=7,18,IF(L250=8,16,0))))))))+IF(L250&lt;=8,0,IF(L250&lt;=16,13,IF(L250&lt;=24,9,IF(L250&lt;=32,4,0))))-IF(L250&lt;=8,0,IF(L250&lt;=16,(L250-9)*0.34,IF(L250&lt;=24,(L250-17)*0.34,IF(L250&lt;=32,(L250-25)*0.34,0)))),0)+IF(F250="JOŽ",IF(L250=1,85,IF(L250=2,59.5,IF(L250=3,45,IF(L250=4,32.5,IF(L250=5,30,IF(L250=6,27.5,IF(L250=7,25,IF(L250=8,22.5,0))))))))+IF(L250&lt;=8,0,IF(L250&lt;=16,19,IF(L250&lt;=24,13,0)))-IF(L250&lt;=8,0,IF(L250&lt;=16,(L250-9)*0.425,IF(L250&lt;=24,(L250-17)*0.425,0))),0)+IF(F250="JPČ",IF(L250=1,68,IF(L250=2,47.6,IF(L250=3,36,IF(L250=4,26,IF(L250=5,24,IF(L250=6,22,IF(L250=7,20,IF(L250=8,18,0))))))))+IF(L250&lt;=8,0,IF(L250&lt;=16,13,IF(L250&lt;=24,9,0)))-IF(L250&lt;=8,0,IF(L250&lt;=16,(L250-9)*0.34,IF(L250&lt;=24,(L250-17)*0.34,0))),0)+IF(F250="JEČ",IF(L250=1,34,IF(L250=2,26.04,IF(L250=3,20.6,IF(L250=4,12,IF(L250=5,11,IF(L250=6,10,IF(L250=7,9,IF(L250=8,8,0))))))))+IF(L250&lt;=8,0,IF(L250&lt;=16,6,0))-IF(L250&lt;=8,0,IF(L250&lt;=16,(L250-9)*0.17,0)),0)+IF(F250="JEOF",IF(L250=1,34,IF(L250=2,26.04,IF(L250=3,20.6,IF(L250=4,12,IF(L250=5,11,IF(L250=6,10,IF(L250=7,9,IF(L250=8,8,0))))))))+IF(L250&lt;=8,0,IF(L250&lt;=16,6,0))-IF(L250&lt;=8,0,IF(L250&lt;=16,(L250-9)*0.17,0)),0)+IF(F250="JnPČ",IF(L250=1,51,IF(L250=2,35.7,IF(L250=3,27,IF(L250=4,19.5,IF(L250=5,18,IF(L250=6,16.5,IF(L250=7,15,IF(L250=8,13.5,0))))))))+IF(L250&lt;=8,0,IF(L250&lt;=16,10,0))-IF(L250&lt;=8,0,IF(L250&lt;=16,(L250-9)*0.255,0)),0)+IF(F250="JnEČ",IF(L250=1,25.5,IF(L250=2,19.53,IF(L250=3,15.48,IF(L250=4,9,IF(L250=5,8.25,IF(L250=6,7.5,IF(L250=7,6.75,IF(L250=8,6,0))))))))+IF(L250&lt;=8,0,IF(L250&lt;=16,5,0))-IF(L250&lt;=8,0,IF(L250&lt;=16,(L250-9)*0.1275,0)),0)+IF(F250="JčPČ",IF(L250=1,21.25,IF(L250=2,14.5,IF(L250=3,11.5,IF(L250=4,7,IF(L250=5,6.5,IF(L250=6,6,IF(L250=7,5.5,IF(L250=8,5,0))))))))+IF(L250&lt;=8,0,IF(L250&lt;=16,4,0))-IF(L250&lt;=8,0,IF(L250&lt;=16,(L250-9)*0.10625,0)),0)+IF(F250="JčEČ",IF(L250=1,17,IF(L250=2,13.02,IF(L250=3,10.32,IF(L250=4,6,IF(L250=5,5.5,IF(L250=6,5,IF(L250=7,4.5,IF(L250=8,4,0))))))))+IF(L250&lt;=8,0,IF(L250&lt;=16,3,0))-IF(L250&lt;=8,0,IF(L250&lt;=16,(L250-9)*0.085,0)),0)+IF(F250="NEAK",IF(L250=1,11.48,IF(L250=2,8.79,IF(L250=3,6.97,IF(L250=4,4.05,IF(L250=5,3.71,IF(L250=6,3.38,IF(L250=7,3.04,IF(L250=8,2.7,0))))))))+IF(L250&lt;=8,0,IF(L250&lt;=16,2,IF(L250&lt;=24,1.3,0)))-IF(L250&lt;=8,0,IF(L250&lt;=16,(L250-9)*0.0574,IF(L250&lt;=24,(L250-17)*0.0574,0))),0))*IF(L250&lt;0,1,IF(OR(F250="PČ",F250="PŽ",F250="PT"),IF(J250&lt;32,J250/32,1),1))* IF(L250&lt;0,1,IF(OR(F250="EČ",F250="EŽ",F250="JOŽ",F250="JPČ",F250="NEAK"),IF(J250&lt;24,J250/24,1),1))*IF(L250&lt;0,1,IF(OR(F250="PČneol",F250="JEČ",F250="JEOF",F250="JnPČ",F250="JnEČ",F250="JčPČ",F250="JčEČ"),IF(J250&lt;16,J250/16,1),1))*IF(L250&lt;0,1,IF(F250="EČneol",IF(J250&lt;8,J250/8,1),1))</f>
        <v>0</v>
      </c>
      <c r="O250" s="9">
        <f>IF(F250="OŽ",N250,IF(H250="Ne",IF(J250*0.3&lt;J250-L250,N250,0),IF(J250*0.1&lt;J250-L250,N250,0)))</f>
        <v>0</v>
      </c>
      <c r="P250" s="4">
        <f t="shared" si="135"/>
        <v>0</v>
      </c>
      <c r="Q250" s="11">
        <f t="shared" si="136"/>
        <v>0</v>
      </c>
      <c r="R250" s="10">
        <f>IF(Q250&lt;=30,O250+P250,O250+O250*0.3)*IF(G250=1,0.4,IF(G250=2,0.75,IF(G250="1 (kas 4 m. 1 k. nerengiamos)",0.52,1)))*IF(D250="olimpinė",1,IF(M250="Ne",0.5,1))*IF(OR(A$5="Lietuvos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federacija"),IF(OR(J250&lt;8,K250&lt;16),0,1),1)*E250*IF(I250&lt;=1,1,1/I250)*IF(OR(A$5="Lietuvos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0" s="8"/>
    </row>
    <row r="251" spans="1:19">
      <c r="A251" s="65" t="s">
        <v>34</v>
      </c>
      <c r="B251" s="66"/>
      <c r="C251" s="66"/>
      <c r="D251" s="66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7"/>
      <c r="R251" s="10">
        <f>SUM(R241:R250)</f>
        <v>0</v>
      </c>
      <c r="S251" s="8"/>
    </row>
    <row r="252" spans="1:19" ht="15.75">
      <c r="A252" s="24" t="s">
        <v>35</v>
      </c>
      <c r="B252" s="24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6"/>
      <c r="S252" s="8"/>
    </row>
    <row r="253" spans="1:19">
      <c r="A253" s="49" t="s">
        <v>46</v>
      </c>
      <c r="B253" s="49"/>
      <c r="C253" s="49"/>
      <c r="D253" s="49"/>
      <c r="E253" s="49"/>
      <c r="F253" s="49"/>
      <c r="G253" s="49"/>
      <c r="H253" s="49"/>
      <c r="I253" s="49"/>
      <c r="J253" s="15"/>
      <c r="K253" s="15"/>
      <c r="L253" s="15"/>
      <c r="M253" s="15"/>
      <c r="N253" s="15"/>
      <c r="O253" s="15"/>
      <c r="P253" s="15"/>
      <c r="Q253" s="15"/>
      <c r="R253" s="16"/>
      <c r="S253" s="8"/>
    </row>
    <row r="254" spans="1:19">
      <c r="A254" s="49"/>
      <c r="B254" s="49"/>
      <c r="C254" s="49"/>
      <c r="D254" s="49"/>
      <c r="E254" s="49"/>
      <c r="F254" s="49"/>
      <c r="G254" s="49"/>
      <c r="H254" s="49"/>
      <c r="I254" s="49"/>
      <c r="J254" s="15"/>
      <c r="K254" s="15"/>
      <c r="L254" s="15"/>
      <c r="M254" s="15"/>
      <c r="N254" s="15"/>
      <c r="O254" s="15"/>
      <c r="P254" s="15"/>
      <c r="Q254" s="15"/>
      <c r="R254" s="16"/>
      <c r="S254" s="8"/>
    </row>
    <row r="255" spans="1:19">
      <c r="A255" s="72" t="s">
        <v>159</v>
      </c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4"/>
      <c r="R255" s="96">
        <f>SUM(R233+R223+R214+R193+R181+R171+R160+R149+R139+R130+R119+R105+R97+R87+R75+R51+R20)</f>
        <v>368.90422354166662</v>
      </c>
      <c r="S255" s="8"/>
    </row>
    <row r="256" spans="1:19">
      <c r="A256" s="75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7"/>
      <c r="R256" s="97"/>
      <c r="S256" s="8"/>
    </row>
    <row r="257" spans="1:19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6"/>
      <c r="P257" s="6"/>
      <c r="Q257" s="6"/>
      <c r="R257" s="7"/>
      <c r="S257" s="8"/>
    </row>
    <row r="258" spans="1:19" ht="15.75">
      <c r="A258" s="81" t="s">
        <v>160</v>
      </c>
      <c r="B258" s="81"/>
      <c r="C258" s="81"/>
      <c r="D258" s="81"/>
      <c r="E258" s="81"/>
      <c r="F258" s="8"/>
      <c r="G258" s="8"/>
      <c r="H258" s="8"/>
      <c r="J258" s="8"/>
      <c r="L258" s="8"/>
      <c r="M258" s="8"/>
      <c r="R258" s="8"/>
      <c r="S258" s="8"/>
    </row>
    <row r="259" spans="1:19" ht="15.75">
      <c r="A259" s="60"/>
      <c r="B259" s="60"/>
      <c r="C259" s="60"/>
      <c r="D259" s="60"/>
      <c r="E259" s="60"/>
      <c r="F259" s="8"/>
      <c r="G259" s="8"/>
      <c r="H259" s="8"/>
      <c r="J259" s="8"/>
      <c r="L259" s="8"/>
      <c r="M259" s="8"/>
      <c r="R259" s="8"/>
      <c r="S259" s="8"/>
    </row>
    <row r="260" spans="1:19" ht="15.75">
      <c r="A260" s="60"/>
      <c r="B260" s="60"/>
      <c r="C260" s="60"/>
      <c r="D260" s="60"/>
      <c r="E260" s="60"/>
      <c r="F260" s="8"/>
      <c r="G260" s="8"/>
      <c r="H260" s="8"/>
      <c r="J260" s="8"/>
      <c r="L260" s="8"/>
      <c r="M260" s="8"/>
      <c r="R260" s="8"/>
      <c r="S260" s="8"/>
    </row>
    <row r="261" spans="1:19" ht="15.75">
      <c r="A261" s="60"/>
      <c r="B261" s="60"/>
      <c r="C261" s="60"/>
      <c r="D261" s="60"/>
      <c r="E261" s="60"/>
      <c r="F261" s="8"/>
      <c r="G261" s="8"/>
      <c r="H261" s="8"/>
      <c r="J261" s="8"/>
      <c r="L261" s="8"/>
      <c r="M261" s="8"/>
      <c r="R261" s="8"/>
      <c r="S261" s="8"/>
    </row>
    <row r="262" spans="1:19" ht="15.75">
      <c r="A262" s="24" t="s">
        <v>161</v>
      </c>
      <c r="B262"/>
      <c r="C262"/>
      <c r="D262"/>
      <c r="E262"/>
      <c r="F262" s="13"/>
      <c r="G262" s="13"/>
      <c r="H262" s="8"/>
      <c r="J262" s="8"/>
      <c r="L262" s="8"/>
      <c r="M262" s="8"/>
      <c r="R262" s="8"/>
      <c r="S262" s="8"/>
    </row>
    <row r="263" spans="1:19">
      <c r="A263"/>
      <c r="B263"/>
      <c r="C263"/>
      <c r="D263"/>
      <c r="E263"/>
      <c r="F263" s="13"/>
      <c r="G263" s="13"/>
      <c r="H263" s="8"/>
      <c r="J263" s="8"/>
      <c r="L263" s="8"/>
      <c r="M263" s="8"/>
      <c r="R263" s="8"/>
      <c r="S263" s="8"/>
    </row>
    <row r="264" spans="1:19" ht="15.75">
      <c r="A264" s="24" t="s">
        <v>162</v>
      </c>
      <c r="B264"/>
      <c r="C264"/>
      <c r="D264"/>
      <c r="E264"/>
      <c r="F264" s="13"/>
      <c r="G264" s="13"/>
      <c r="H264" s="8"/>
      <c r="J264" s="8"/>
      <c r="L264" s="8"/>
      <c r="M264" s="8"/>
      <c r="R264" s="8"/>
      <c r="S264" s="8"/>
    </row>
    <row r="265" spans="1:19" ht="15.75">
      <c r="A265" s="25" t="s">
        <v>163</v>
      </c>
      <c r="B265"/>
      <c r="C265"/>
      <c r="D265"/>
      <c r="E265"/>
      <c r="F265" s="13"/>
      <c r="G265" s="13"/>
      <c r="H265" s="8"/>
      <c r="J265" s="8"/>
      <c r="L265" s="8"/>
      <c r="M265" s="8"/>
      <c r="R265" s="8"/>
      <c r="S265" s="8"/>
    </row>
    <row r="266" spans="1:19">
      <c r="A266" s="25" t="s">
        <v>164</v>
      </c>
      <c r="B266"/>
      <c r="C266"/>
      <c r="D266"/>
      <c r="E266"/>
      <c r="F266" s="13"/>
      <c r="G266" s="13"/>
      <c r="H266" s="8"/>
      <c r="J266" s="8"/>
      <c r="L266" s="8"/>
      <c r="M266" s="8"/>
      <c r="R266" s="8"/>
      <c r="S266" s="8"/>
    </row>
    <row r="267" spans="1:19">
      <c r="A267" s="8"/>
      <c r="B267" s="8"/>
      <c r="C267" s="8"/>
      <c r="D267" s="8"/>
      <c r="E267" s="8"/>
      <c r="F267" s="8"/>
      <c r="G267" s="8"/>
      <c r="H267" s="8"/>
      <c r="J267" s="8"/>
      <c r="L267" s="8"/>
      <c r="M267" s="8"/>
      <c r="R267" s="8"/>
      <c r="S267" s="8"/>
    </row>
    <row r="268" spans="1:19">
      <c r="A268" s="8"/>
      <c r="B268" s="8"/>
      <c r="C268" s="8"/>
      <c r="D268" s="8"/>
      <c r="E268" s="8"/>
      <c r="F268" s="8"/>
      <c r="G268" s="8"/>
      <c r="H268" s="8"/>
      <c r="J268" s="8"/>
      <c r="L268" s="8"/>
      <c r="M268" s="8"/>
      <c r="R268" s="8"/>
      <c r="S268" s="8"/>
    </row>
    <row r="269" spans="1:19">
      <c r="A269" s="8"/>
      <c r="B269" s="8"/>
      <c r="C269" s="8"/>
      <c r="D269" s="8"/>
      <c r="E269" s="8"/>
      <c r="F269" s="8"/>
      <c r="G269" s="8"/>
      <c r="H269" s="8"/>
      <c r="J269" s="8"/>
      <c r="L269" s="8"/>
      <c r="M269" s="8"/>
      <c r="R269" s="8"/>
      <c r="S269" s="8"/>
    </row>
    <row r="270" spans="1:19">
      <c r="A270" s="8"/>
      <c r="B270" s="8"/>
      <c r="C270" s="8"/>
      <c r="D270" s="8"/>
      <c r="E270" s="8"/>
      <c r="F270" s="8"/>
      <c r="G270" s="8"/>
      <c r="H270" s="8"/>
      <c r="J270" s="8"/>
      <c r="L270" s="8"/>
      <c r="M270" s="8"/>
      <c r="R270" s="8"/>
      <c r="S270" s="8"/>
    </row>
    <row r="271" spans="1:19">
      <c r="A271" s="8"/>
      <c r="B271" s="8"/>
      <c r="C271" s="8"/>
      <c r="D271" s="8"/>
      <c r="E271" s="8"/>
      <c r="F271" s="8"/>
      <c r="G271" s="8"/>
      <c r="H271" s="8"/>
      <c r="J271" s="8"/>
      <c r="L271" s="8"/>
      <c r="M271" s="8"/>
      <c r="R271" s="8"/>
      <c r="S271" s="8"/>
    </row>
    <row r="272" spans="1:19">
      <c r="A272" s="8"/>
      <c r="B272" s="8"/>
      <c r="C272" s="8"/>
      <c r="D272" s="8"/>
      <c r="E272" s="8"/>
      <c r="F272" s="8"/>
      <c r="G272" s="8"/>
      <c r="H272" s="8"/>
      <c r="J272" s="8"/>
      <c r="L272" s="8"/>
      <c r="M272" s="8"/>
      <c r="R272" s="8"/>
      <c r="S272" s="8"/>
    </row>
    <row r="273" spans="1:19">
      <c r="A273" s="8"/>
      <c r="B273" s="8"/>
      <c r="C273" s="8"/>
      <c r="D273" s="8"/>
      <c r="E273" s="8"/>
      <c r="F273" s="8"/>
      <c r="G273" s="8"/>
      <c r="H273" s="8"/>
      <c r="J273" s="8"/>
      <c r="L273" s="8"/>
      <c r="M273" s="8"/>
      <c r="R273" s="8"/>
      <c r="S273" s="8"/>
    </row>
    <row r="274" spans="1:19">
      <c r="A274" s="8"/>
      <c r="B274" s="8"/>
      <c r="C274" s="8"/>
      <c r="D274" s="8"/>
      <c r="E274" s="8"/>
      <c r="F274" s="8"/>
      <c r="G274" s="8"/>
      <c r="H274" s="8"/>
      <c r="J274" s="8"/>
      <c r="L274" s="8"/>
      <c r="M274" s="8"/>
      <c r="R274" s="8"/>
      <c r="S274" s="8"/>
    </row>
    <row r="275" spans="1:19">
      <c r="A275" s="8"/>
      <c r="B275" s="8"/>
      <c r="C275" s="8"/>
      <c r="D275" s="8"/>
      <c r="E275" s="8"/>
      <c r="F275" s="8"/>
      <c r="G275" s="8"/>
      <c r="H275" s="8"/>
      <c r="J275" s="8"/>
      <c r="L275" s="8"/>
      <c r="M275" s="8"/>
      <c r="R275" s="8"/>
      <c r="S275" s="8"/>
    </row>
    <row r="276" spans="1:19">
      <c r="A276" s="8"/>
      <c r="B276" s="8"/>
      <c r="C276" s="8"/>
      <c r="D276" s="8"/>
      <c r="E276" s="8"/>
      <c r="F276" s="8"/>
      <c r="G276" s="8"/>
      <c r="H276" s="8"/>
      <c r="J276" s="8"/>
      <c r="L276" s="8"/>
      <c r="M276" s="8"/>
      <c r="R276" s="8"/>
      <c r="S276" s="8"/>
    </row>
    <row r="277" spans="1:19">
      <c r="A277" s="8"/>
      <c r="B277" s="8"/>
      <c r="C277" s="8"/>
      <c r="D277" s="8"/>
      <c r="E277" s="8"/>
      <c r="F277" s="8"/>
      <c r="G277" s="8"/>
      <c r="H277" s="8"/>
      <c r="J277" s="8"/>
      <c r="L277" s="8"/>
      <c r="M277" s="8"/>
      <c r="R277" s="8"/>
      <c r="S277" s="8"/>
    </row>
    <row r="278" spans="1:19">
      <c r="A278" s="8"/>
      <c r="B278" s="8"/>
      <c r="C278" s="8"/>
      <c r="D278" s="8"/>
      <c r="E278" s="8"/>
      <c r="F278" s="8"/>
      <c r="G278" s="8"/>
      <c r="H278" s="8"/>
      <c r="J278" s="8"/>
      <c r="L278" s="8"/>
      <c r="M278" s="8"/>
      <c r="R278" s="8"/>
      <c r="S278" s="8"/>
    </row>
    <row r="279" spans="1:19">
      <c r="A279" s="8"/>
      <c r="B279" s="8"/>
      <c r="C279" s="8"/>
      <c r="D279" s="8"/>
      <c r="E279" s="8"/>
      <c r="F279" s="8"/>
      <c r="G279" s="8"/>
      <c r="H279" s="8"/>
      <c r="J279" s="8"/>
      <c r="L279" s="8"/>
      <c r="M279" s="8"/>
      <c r="R279" s="8"/>
      <c r="S279" s="8"/>
    </row>
    <row r="280" spans="1:19">
      <c r="A280" s="8"/>
      <c r="B280" s="8"/>
      <c r="C280" s="8"/>
      <c r="D280" s="8"/>
      <c r="E280" s="8"/>
      <c r="F280" s="8"/>
      <c r="G280" s="8"/>
      <c r="H280" s="8"/>
      <c r="J280" s="8"/>
      <c r="L280" s="8"/>
      <c r="M280" s="8"/>
      <c r="R280" s="8"/>
      <c r="S280" s="8"/>
    </row>
    <row r="281" spans="1:19">
      <c r="A281" s="8"/>
      <c r="B281" s="8"/>
      <c r="C281" s="8"/>
      <c r="D281" s="8"/>
      <c r="E281" s="8"/>
      <c r="F281" s="8"/>
      <c r="G281" s="8"/>
      <c r="H281" s="8"/>
      <c r="J281" s="8"/>
      <c r="L281" s="8"/>
      <c r="M281" s="8"/>
      <c r="R281" s="8"/>
      <c r="S281" s="8"/>
    </row>
    <row r="282" spans="1:19">
      <c r="A282" s="8"/>
      <c r="B282" s="8"/>
      <c r="C282" s="8"/>
      <c r="D282" s="8"/>
      <c r="E282" s="8"/>
      <c r="F282" s="8"/>
      <c r="G282" s="8"/>
      <c r="H282" s="8"/>
      <c r="J282" s="8"/>
      <c r="L282" s="8"/>
      <c r="M282" s="8"/>
      <c r="R282" s="8"/>
      <c r="S282" s="8"/>
    </row>
    <row r="283" spans="1:19">
      <c r="A283" s="8"/>
      <c r="B283" s="8"/>
      <c r="C283" s="8"/>
      <c r="D283" s="8"/>
      <c r="E283" s="8"/>
      <c r="F283" s="8"/>
      <c r="G283" s="8"/>
      <c r="H283" s="8"/>
      <c r="J283" s="8"/>
      <c r="L283" s="8"/>
      <c r="M283" s="8"/>
      <c r="R283" s="8"/>
      <c r="S283" s="8"/>
    </row>
    <row r="284" spans="1:19">
      <c r="A284" s="8"/>
      <c r="B284" s="8"/>
      <c r="C284" s="8"/>
      <c r="D284" s="8"/>
      <c r="E284" s="8"/>
      <c r="F284" s="8"/>
      <c r="G284" s="8"/>
      <c r="H284" s="8"/>
      <c r="J284" s="8"/>
      <c r="L284" s="8"/>
      <c r="M284" s="8"/>
      <c r="R284" s="8"/>
      <c r="S284" s="8"/>
    </row>
    <row r="285" spans="1:19">
      <c r="A285" s="8"/>
      <c r="B285" s="8"/>
      <c r="C285" s="8"/>
      <c r="D285" s="8"/>
      <c r="E285" s="8"/>
      <c r="F285" s="8"/>
      <c r="G285" s="8"/>
      <c r="H285" s="8"/>
      <c r="J285" s="8"/>
      <c r="L285" s="8"/>
      <c r="M285" s="8"/>
      <c r="R285" s="8"/>
      <c r="S285" s="8"/>
    </row>
    <row r="286" spans="1:19">
      <c r="A286" s="8"/>
      <c r="B286" s="8"/>
      <c r="C286" s="8"/>
      <c r="D286" s="8"/>
      <c r="E286" s="8"/>
      <c r="F286" s="8"/>
      <c r="G286" s="8"/>
      <c r="H286" s="8"/>
      <c r="J286" s="8"/>
      <c r="L286" s="8"/>
      <c r="M286" s="8"/>
      <c r="R286" s="8"/>
      <c r="S286" s="8"/>
    </row>
    <row r="287" spans="1:19">
      <c r="A287" s="8"/>
      <c r="B287" s="8"/>
      <c r="C287" s="8"/>
      <c r="D287" s="8"/>
      <c r="E287" s="8"/>
      <c r="F287" s="8"/>
      <c r="G287" s="8"/>
      <c r="H287" s="8"/>
      <c r="J287" s="8"/>
      <c r="L287" s="8"/>
      <c r="M287" s="8"/>
      <c r="R287" s="8"/>
      <c r="S287" s="8"/>
    </row>
    <row r="288" spans="1:19">
      <c r="A288" s="8"/>
      <c r="B288" s="8"/>
      <c r="C288" s="8"/>
      <c r="D288" s="8"/>
      <c r="E288" s="8"/>
      <c r="F288" s="8"/>
      <c r="G288" s="8"/>
      <c r="H288" s="8"/>
      <c r="J288" s="8"/>
      <c r="L288" s="8"/>
      <c r="M288" s="8"/>
      <c r="R288" s="8"/>
      <c r="S288" s="8"/>
    </row>
    <row r="289" spans="1:19">
      <c r="A289" s="8"/>
      <c r="B289" s="8"/>
      <c r="C289" s="8"/>
      <c r="D289" s="8"/>
      <c r="E289" s="8"/>
      <c r="F289" s="8"/>
      <c r="G289" s="8"/>
      <c r="H289" s="8"/>
      <c r="J289" s="8"/>
      <c r="L289" s="8"/>
      <c r="M289" s="8"/>
      <c r="R289" s="8"/>
      <c r="S289" s="8"/>
    </row>
    <row r="290" spans="1:19">
      <c r="A290" s="8"/>
      <c r="B290" s="8"/>
      <c r="C290" s="8"/>
      <c r="D290" s="8"/>
      <c r="E290" s="8"/>
      <c r="F290" s="8"/>
      <c r="G290" s="8"/>
      <c r="H290" s="8"/>
      <c r="J290" s="8"/>
      <c r="L290" s="8"/>
      <c r="M290" s="8"/>
      <c r="R290" s="8"/>
      <c r="S290" s="8"/>
    </row>
    <row r="291" spans="1:19">
      <c r="A291" s="8"/>
      <c r="B291" s="8"/>
      <c r="C291" s="8"/>
      <c r="D291" s="8"/>
      <c r="E291" s="8"/>
      <c r="F291" s="8"/>
      <c r="G291" s="8"/>
      <c r="H291" s="8"/>
      <c r="J291" s="8"/>
      <c r="L291" s="8"/>
      <c r="M291" s="8"/>
      <c r="R291" s="8"/>
      <c r="S291" s="8"/>
    </row>
    <row r="292" spans="1:19">
      <c r="A292" s="8"/>
      <c r="B292" s="8"/>
      <c r="C292" s="8"/>
      <c r="D292" s="8"/>
      <c r="E292" s="8"/>
      <c r="F292" s="8"/>
      <c r="G292" s="8"/>
      <c r="H292" s="8"/>
      <c r="J292" s="8"/>
      <c r="L292" s="8"/>
      <c r="M292" s="8"/>
      <c r="R292" s="8"/>
      <c r="S292" s="8"/>
    </row>
    <row r="293" spans="1:19">
      <c r="A293" s="8"/>
      <c r="B293" s="8"/>
      <c r="C293" s="8"/>
      <c r="D293" s="8"/>
      <c r="E293" s="8"/>
      <c r="F293" s="8"/>
      <c r="G293" s="8"/>
      <c r="H293" s="8"/>
      <c r="J293" s="8"/>
      <c r="L293" s="8"/>
      <c r="M293" s="8"/>
      <c r="R293" s="8"/>
      <c r="S293" s="8"/>
    </row>
    <row r="294" spans="1:19">
      <c r="A294" s="8"/>
      <c r="B294" s="8"/>
      <c r="C294" s="8"/>
      <c r="D294" s="8"/>
      <c r="E294" s="8"/>
      <c r="F294" s="8"/>
      <c r="G294" s="8"/>
      <c r="H294" s="8"/>
      <c r="J294" s="8"/>
      <c r="L294" s="8"/>
      <c r="M294" s="8"/>
      <c r="R294" s="8"/>
      <c r="S294" s="8"/>
    </row>
    <row r="295" spans="1:19">
      <c r="A295" s="8"/>
      <c r="B295" s="8"/>
      <c r="C295" s="8"/>
      <c r="D295" s="8"/>
      <c r="E295" s="8"/>
      <c r="F295" s="8"/>
      <c r="G295" s="8"/>
      <c r="H295" s="8"/>
      <c r="J295" s="8"/>
      <c r="L295" s="8"/>
      <c r="M295" s="8"/>
      <c r="R295" s="8"/>
      <c r="S295" s="8"/>
    </row>
    <row r="296" spans="1:19">
      <c r="A296" s="8"/>
      <c r="B296" s="8"/>
      <c r="C296" s="8"/>
      <c r="D296" s="8"/>
      <c r="E296" s="8"/>
      <c r="F296" s="8"/>
      <c r="G296" s="8"/>
      <c r="H296" s="8"/>
      <c r="J296" s="8"/>
      <c r="L296" s="8"/>
      <c r="M296" s="8"/>
      <c r="R296" s="8"/>
      <c r="S296" s="8"/>
    </row>
    <row r="297" spans="1:19">
      <c r="A297" s="8"/>
      <c r="B297" s="8"/>
      <c r="C297" s="8"/>
      <c r="D297" s="8"/>
      <c r="E297" s="8"/>
      <c r="F297" s="8"/>
      <c r="G297" s="8"/>
      <c r="H297" s="8"/>
      <c r="J297" s="8"/>
      <c r="L297" s="8"/>
      <c r="M297" s="8"/>
      <c r="R297" s="8"/>
      <c r="S297" s="8"/>
    </row>
    <row r="298" spans="1:19">
      <c r="A298" s="8"/>
      <c r="B298" s="8"/>
      <c r="C298" s="8"/>
      <c r="D298" s="8"/>
      <c r="E298" s="8"/>
      <c r="F298" s="8"/>
      <c r="G298" s="8"/>
      <c r="H298" s="8"/>
      <c r="J298" s="8"/>
      <c r="L298" s="8"/>
      <c r="M298" s="8"/>
      <c r="R298" s="8"/>
      <c r="S298" s="8"/>
    </row>
    <row r="299" spans="1:19">
      <c r="A299" s="8"/>
      <c r="B299" s="8"/>
      <c r="C299" s="8"/>
      <c r="D299" s="8"/>
      <c r="E299" s="8"/>
      <c r="F299" s="8"/>
      <c r="G299" s="8"/>
      <c r="H299" s="8"/>
      <c r="J299" s="8"/>
      <c r="L299" s="8"/>
      <c r="M299" s="8"/>
      <c r="R299" s="8"/>
      <c r="S299" s="8"/>
    </row>
    <row r="300" spans="1:19">
      <c r="A300" s="8"/>
      <c r="B300" s="8"/>
      <c r="C300" s="8"/>
      <c r="D300" s="8"/>
      <c r="E300" s="8"/>
      <c r="F300" s="8"/>
      <c r="G300" s="8"/>
      <c r="H300" s="8"/>
      <c r="J300" s="8"/>
      <c r="L300" s="8"/>
      <c r="M300" s="8"/>
      <c r="R300" s="8"/>
      <c r="S300" s="8"/>
    </row>
    <row r="301" spans="1:19">
      <c r="A301" s="8"/>
      <c r="B301" s="8"/>
      <c r="C301" s="8"/>
      <c r="D301" s="8"/>
      <c r="E301" s="8"/>
      <c r="F301" s="8"/>
      <c r="G301" s="8"/>
      <c r="H301" s="8"/>
      <c r="J301" s="8"/>
      <c r="L301" s="8"/>
      <c r="M301" s="8"/>
      <c r="R301" s="8"/>
      <c r="S301" s="8"/>
    </row>
    <row r="302" spans="1:19">
      <c r="A302" s="8"/>
      <c r="B302" s="8"/>
      <c r="C302" s="8"/>
      <c r="D302" s="8"/>
      <c r="E302" s="8"/>
      <c r="F302" s="8"/>
      <c r="G302" s="8"/>
      <c r="H302" s="8"/>
      <c r="J302" s="8"/>
      <c r="L302" s="8"/>
      <c r="M302" s="8"/>
      <c r="R302" s="8"/>
      <c r="S302" s="8"/>
    </row>
    <row r="303" spans="1:19">
      <c r="A303" s="8"/>
      <c r="B303" s="8"/>
      <c r="C303" s="8"/>
      <c r="D303" s="8"/>
      <c r="E303" s="8"/>
      <c r="F303" s="8"/>
      <c r="G303" s="8"/>
      <c r="H303" s="8"/>
      <c r="J303" s="8"/>
      <c r="L303" s="8"/>
      <c r="M303" s="8"/>
      <c r="R303" s="8"/>
      <c r="S303" s="8"/>
    </row>
    <row r="304" spans="1:19">
      <c r="A304" s="8"/>
      <c r="B304" s="8"/>
      <c r="C304" s="8"/>
      <c r="D304" s="8"/>
      <c r="E304" s="8"/>
      <c r="F304" s="8"/>
      <c r="G304" s="8"/>
      <c r="H304" s="8"/>
      <c r="J304" s="8"/>
      <c r="L304" s="8"/>
      <c r="M304" s="8"/>
      <c r="R304" s="8"/>
      <c r="S304" s="8"/>
    </row>
    <row r="305" spans="1:19">
      <c r="A305" s="8"/>
      <c r="B305" s="8"/>
      <c r="C305" s="8"/>
      <c r="D305" s="8"/>
      <c r="E305" s="8"/>
      <c r="F305" s="8"/>
      <c r="G305" s="8"/>
      <c r="H305" s="8"/>
      <c r="J305" s="8"/>
      <c r="L305" s="8"/>
      <c r="M305" s="8"/>
      <c r="R305" s="8"/>
      <c r="S305" s="8"/>
    </row>
    <row r="306" spans="1:19">
      <c r="A306" s="8"/>
      <c r="B306" s="8"/>
      <c r="C306" s="8"/>
      <c r="D306" s="8"/>
      <c r="E306" s="8"/>
      <c r="F306" s="8"/>
      <c r="G306" s="8"/>
      <c r="H306" s="8"/>
      <c r="J306" s="8"/>
      <c r="L306" s="8"/>
      <c r="M306" s="8"/>
      <c r="R306" s="8"/>
      <c r="S306" s="8"/>
    </row>
    <row r="307" spans="1:19">
      <c r="A307" s="8"/>
      <c r="B307" s="8"/>
      <c r="C307" s="8"/>
      <c r="D307" s="8"/>
      <c r="E307" s="8"/>
      <c r="F307" s="8"/>
      <c r="G307" s="8"/>
      <c r="H307" s="8"/>
      <c r="J307" s="8"/>
      <c r="L307" s="8"/>
      <c r="M307" s="8"/>
      <c r="R307" s="8"/>
      <c r="S307" s="8"/>
    </row>
    <row r="308" spans="1:19">
      <c r="A308" s="8"/>
      <c r="B308" s="8"/>
      <c r="C308" s="8"/>
      <c r="D308" s="8"/>
      <c r="E308" s="8"/>
      <c r="F308" s="8"/>
      <c r="G308" s="8"/>
      <c r="H308" s="8"/>
      <c r="J308" s="8"/>
      <c r="L308" s="8"/>
      <c r="M308" s="8"/>
      <c r="R308" s="8"/>
      <c r="S308" s="8"/>
    </row>
    <row r="309" spans="1:19">
      <c r="A309" s="8"/>
      <c r="B309" s="8"/>
      <c r="C309" s="8"/>
      <c r="D309" s="8"/>
      <c r="E309" s="8"/>
      <c r="F309" s="8"/>
      <c r="G309" s="8"/>
      <c r="H309" s="8"/>
      <c r="J309" s="8"/>
      <c r="L309" s="8"/>
      <c r="M309" s="8"/>
      <c r="R309" s="8"/>
      <c r="S309" s="8"/>
    </row>
    <row r="310" spans="1:19">
      <c r="A310" s="8"/>
      <c r="B310" s="8"/>
      <c r="C310" s="8"/>
      <c r="D310" s="8"/>
      <c r="E310" s="8"/>
      <c r="F310" s="8"/>
      <c r="G310" s="8"/>
      <c r="H310" s="8"/>
      <c r="J310" s="8"/>
      <c r="L310" s="8"/>
      <c r="M310" s="8"/>
      <c r="R310" s="8"/>
      <c r="S310" s="8"/>
    </row>
    <row r="311" spans="1:19">
      <c r="A311" s="8"/>
      <c r="B311" s="8"/>
      <c r="C311" s="8"/>
      <c r="D311" s="8"/>
      <c r="E311" s="8"/>
      <c r="F311" s="8"/>
      <c r="G311" s="8"/>
      <c r="H311" s="8"/>
      <c r="J311" s="8"/>
      <c r="L311" s="8"/>
      <c r="M311" s="8"/>
      <c r="R311" s="8"/>
      <c r="S311" s="8"/>
    </row>
    <row r="312" spans="1:19">
      <c r="A312" s="8"/>
      <c r="B312" s="8"/>
      <c r="C312" s="8"/>
      <c r="D312" s="8"/>
      <c r="E312" s="8"/>
      <c r="F312" s="8"/>
      <c r="G312" s="8"/>
      <c r="H312" s="8"/>
      <c r="J312" s="8"/>
      <c r="L312" s="8"/>
      <c r="M312" s="8"/>
      <c r="R312" s="8"/>
      <c r="S312" s="8"/>
    </row>
    <row r="313" spans="1:19">
      <c r="A313" s="8"/>
      <c r="B313" s="8"/>
      <c r="C313" s="8"/>
      <c r="D313" s="8"/>
      <c r="E313" s="8"/>
      <c r="F313" s="8"/>
      <c r="G313" s="8"/>
      <c r="H313" s="8"/>
      <c r="J313" s="8"/>
      <c r="L313" s="8"/>
      <c r="M313" s="8"/>
      <c r="R313" s="8"/>
      <c r="S313" s="8"/>
    </row>
    <row r="314" spans="1:19">
      <c r="A314" s="8"/>
      <c r="B314" s="8"/>
      <c r="C314" s="8"/>
      <c r="D314" s="8"/>
      <c r="E314" s="8"/>
      <c r="F314" s="8"/>
      <c r="G314" s="8"/>
      <c r="H314" s="8"/>
      <c r="J314" s="8"/>
      <c r="L314" s="8"/>
      <c r="M314" s="8"/>
      <c r="R314" s="8"/>
      <c r="S314" s="8"/>
    </row>
    <row r="315" spans="1:19">
      <c r="A315" s="8"/>
      <c r="B315" s="8"/>
      <c r="C315" s="8"/>
      <c r="D315" s="8"/>
      <c r="E315" s="8"/>
      <c r="F315" s="8"/>
      <c r="G315" s="8"/>
      <c r="H315" s="8"/>
      <c r="J315" s="8"/>
      <c r="L315" s="8"/>
      <c r="M315" s="8"/>
      <c r="R315" s="8"/>
      <c r="S315" s="8"/>
    </row>
    <row r="316" spans="1:19">
      <c r="A316" s="8"/>
      <c r="B316" s="8"/>
      <c r="C316" s="8"/>
      <c r="D316" s="8"/>
      <c r="E316" s="8"/>
      <c r="F316" s="8"/>
      <c r="G316" s="8"/>
      <c r="H316" s="8"/>
      <c r="J316" s="8"/>
      <c r="L316" s="8"/>
      <c r="M316" s="8"/>
      <c r="R316" s="8"/>
      <c r="S316" s="8"/>
    </row>
    <row r="317" spans="1:19">
      <c r="A317" s="8"/>
      <c r="B317" s="8"/>
      <c r="C317" s="8"/>
      <c r="D317" s="8"/>
      <c r="E317" s="8"/>
      <c r="F317" s="8"/>
      <c r="G317" s="8"/>
      <c r="H317" s="8"/>
      <c r="J317" s="8"/>
      <c r="L317" s="8"/>
      <c r="M317" s="8"/>
      <c r="R317" s="8"/>
      <c r="S317" s="8"/>
    </row>
    <row r="318" spans="1:19">
      <c r="A318" s="8"/>
      <c r="B318" s="8"/>
      <c r="C318" s="8"/>
      <c r="D318" s="8"/>
      <c r="E318" s="8"/>
      <c r="F318" s="8"/>
      <c r="G318" s="8"/>
      <c r="H318" s="8"/>
      <c r="J318" s="8"/>
      <c r="L318" s="8"/>
      <c r="M318" s="8"/>
      <c r="R318" s="8"/>
      <c r="S318" s="8"/>
    </row>
    <row r="319" spans="1:19">
      <c r="A319" s="8"/>
      <c r="B319" s="8"/>
      <c r="C319" s="8"/>
      <c r="D319" s="8"/>
      <c r="E319" s="8"/>
      <c r="F319" s="8"/>
      <c r="G319" s="8"/>
      <c r="H319" s="8"/>
      <c r="J319" s="8"/>
      <c r="L319" s="8"/>
      <c r="M319" s="8"/>
      <c r="R319" s="8"/>
      <c r="S319" s="8"/>
    </row>
    <row r="320" spans="1:19">
      <c r="A320" s="8"/>
      <c r="B320" s="8"/>
      <c r="C320" s="8"/>
      <c r="D320" s="8"/>
      <c r="E320" s="8"/>
      <c r="F320" s="8"/>
      <c r="G320" s="8"/>
      <c r="H320" s="8"/>
      <c r="J320" s="8"/>
      <c r="L320" s="8"/>
      <c r="M320" s="8"/>
      <c r="R320" s="8"/>
      <c r="S320" s="8"/>
    </row>
    <row r="321" spans="1:19">
      <c r="A321" s="8"/>
      <c r="B321" s="8"/>
      <c r="C321" s="8"/>
      <c r="D321" s="8"/>
      <c r="E321" s="8"/>
      <c r="F321" s="8"/>
      <c r="G321" s="8"/>
      <c r="H321" s="8"/>
      <c r="J321" s="8"/>
      <c r="L321" s="8"/>
      <c r="M321" s="8"/>
      <c r="R321" s="8"/>
      <c r="S321" s="8"/>
    </row>
    <row r="322" spans="1:19">
      <c r="A322" s="8"/>
      <c r="B322" s="8"/>
      <c r="C322" s="8"/>
      <c r="D322" s="8"/>
      <c r="E322" s="8"/>
      <c r="F322" s="8"/>
      <c r="G322" s="8"/>
      <c r="H322" s="8"/>
      <c r="J322" s="8"/>
      <c r="L322" s="8"/>
      <c r="M322" s="8"/>
      <c r="R322" s="8"/>
      <c r="S322" s="8"/>
    </row>
    <row r="323" spans="1:19">
      <c r="A323" s="8"/>
      <c r="B323" s="8"/>
      <c r="C323" s="8"/>
      <c r="D323" s="8"/>
      <c r="E323" s="8"/>
      <c r="F323" s="8"/>
      <c r="G323" s="8"/>
      <c r="H323" s="8"/>
      <c r="J323" s="8"/>
      <c r="L323" s="8"/>
      <c r="M323" s="8"/>
      <c r="R323" s="8"/>
      <c r="S323" s="8"/>
    </row>
    <row r="324" spans="1:19">
      <c r="A324" s="8"/>
      <c r="B324" s="8"/>
      <c r="C324" s="8"/>
      <c r="D324" s="8"/>
      <c r="E324" s="8"/>
      <c r="F324" s="8"/>
      <c r="G324" s="8"/>
      <c r="H324" s="8"/>
      <c r="J324" s="8"/>
      <c r="L324" s="8"/>
      <c r="M324" s="8"/>
      <c r="R324" s="8"/>
      <c r="S324" s="8"/>
    </row>
    <row r="325" spans="1:19">
      <c r="A325" s="8"/>
      <c r="B325" s="8"/>
      <c r="C325" s="8"/>
      <c r="D325" s="8"/>
      <c r="E325" s="8"/>
      <c r="F325" s="8"/>
      <c r="G325" s="8"/>
      <c r="H325" s="8"/>
      <c r="J325" s="8"/>
      <c r="L325" s="8"/>
      <c r="M325" s="8"/>
      <c r="R325" s="8"/>
      <c r="S325" s="8"/>
    </row>
    <row r="326" spans="1:19">
      <c r="A326" s="8"/>
      <c r="B326" s="8"/>
      <c r="C326" s="8"/>
      <c r="D326" s="8"/>
      <c r="E326" s="8"/>
      <c r="F326" s="8"/>
      <c r="G326" s="8"/>
      <c r="H326" s="8"/>
      <c r="J326" s="8"/>
      <c r="L326" s="8"/>
      <c r="M326" s="8"/>
      <c r="R326" s="8"/>
      <c r="S326" s="8"/>
    </row>
    <row r="327" spans="1:19">
      <c r="A327" s="8"/>
      <c r="B327" s="8"/>
      <c r="C327" s="8"/>
      <c r="D327" s="8"/>
      <c r="E327" s="8"/>
      <c r="F327" s="8"/>
      <c r="G327" s="8"/>
      <c r="H327" s="8"/>
      <c r="J327" s="8"/>
      <c r="L327" s="8"/>
      <c r="M327" s="8"/>
      <c r="R327" s="8"/>
      <c r="S327" s="8"/>
    </row>
    <row r="328" spans="1:19">
      <c r="A328" s="8"/>
      <c r="B328" s="8"/>
      <c r="C328" s="8"/>
      <c r="D328" s="8"/>
      <c r="E328" s="8"/>
      <c r="F328" s="8"/>
      <c r="G328" s="8"/>
      <c r="H328" s="8"/>
      <c r="J328" s="8"/>
      <c r="L328" s="8"/>
      <c r="M328" s="8"/>
      <c r="R328" s="8"/>
      <c r="S328" s="8"/>
    </row>
    <row r="329" spans="1:19">
      <c r="A329" s="8"/>
      <c r="B329" s="8"/>
      <c r="C329" s="8"/>
      <c r="D329" s="8"/>
      <c r="E329" s="8"/>
      <c r="F329" s="8"/>
      <c r="G329" s="8"/>
      <c r="H329" s="8"/>
      <c r="J329" s="8"/>
      <c r="L329" s="8"/>
      <c r="M329" s="8"/>
      <c r="R329" s="8"/>
      <c r="S329" s="8"/>
    </row>
    <row r="330" spans="1:19">
      <c r="A330" s="8"/>
      <c r="B330" s="8"/>
      <c r="C330" s="8"/>
      <c r="D330" s="8"/>
      <c r="E330" s="8"/>
      <c r="F330" s="8"/>
      <c r="G330" s="8"/>
      <c r="H330" s="8"/>
      <c r="J330" s="8"/>
      <c r="L330" s="8"/>
      <c r="M330" s="8"/>
      <c r="R330" s="8"/>
      <c r="S330" s="8"/>
    </row>
    <row r="331" spans="1:19">
      <c r="A331" s="8"/>
      <c r="B331" s="8"/>
      <c r="C331" s="8"/>
      <c r="D331" s="8"/>
      <c r="E331" s="8"/>
      <c r="F331" s="8"/>
      <c r="G331" s="8"/>
      <c r="H331" s="8"/>
      <c r="J331" s="8"/>
      <c r="L331" s="8"/>
      <c r="M331" s="8"/>
      <c r="R331" s="8"/>
      <c r="S331" s="8"/>
    </row>
    <row r="332" spans="1:19">
      <c r="A332" s="8"/>
      <c r="B332" s="8"/>
      <c r="C332" s="8"/>
      <c r="D332" s="8"/>
      <c r="E332" s="8"/>
      <c r="F332" s="8"/>
      <c r="G332" s="8"/>
      <c r="H332" s="8"/>
      <c r="J332" s="8"/>
      <c r="L332" s="8"/>
      <c r="M332" s="8"/>
      <c r="R332" s="8"/>
      <c r="S332" s="8"/>
    </row>
    <row r="333" spans="1:19">
      <c r="A333" s="8"/>
      <c r="B333" s="8"/>
      <c r="C333" s="8"/>
      <c r="D333" s="8"/>
      <c r="E333" s="8"/>
      <c r="F333" s="8"/>
      <c r="G333" s="8"/>
      <c r="H333" s="8"/>
      <c r="J333" s="8"/>
      <c r="L333" s="8"/>
      <c r="M333" s="8"/>
      <c r="R333" s="8"/>
      <c r="S333" s="8"/>
    </row>
    <row r="334" spans="1:19">
      <c r="A334" s="8"/>
      <c r="B334" s="8"/>
      <c r="C334" s="8"/>
      <c r="D334" s="8"/>
      <c r="E334" s="8"/>
      <c r="F334" s="8"/>
      <c r="G334" s="8"/>
      <c r="H334" s="8"/>
      <c r="J334" s="8"/>
      <c r="L334" s="8"/>
      <c r="M334" s="8"/>
      <c r="R334" s="8"/>
      <c r="S334" s="8"/>
    </row>
    <row r="335" spans="1:19">
      <c r="A335" s="8"/>
      <c r="B335" s="8"/>
      <c r="C335" s="8"/>
      <c r="D335" s="8"/>
      <c r="E335" s="8"/>
      <c r="F335" s="8"/>
      <c r="G335" s="8"/>
      <c r="H335" s="8"/>
      <c r="J335" s="8"/>
      <c r="L335" s="8"/>
      <c r="M335" s="8"/>
      <c r="R335" s="8"/>
      <c r="S335" s="8"/>
    </row>
    <row r="336" spans="1:19">
      <c r="A336" s="8"/>
      <c r="B336" s="8"/>
      <c r="C336" s="8"/>
      <c r="D336" s="8"/>
      <c r="E336" s="8"/>
      <c r="F336" s="8"/>
      <c r="G336" s="8"/>
      <c r="H336" s="8"/>
      <c r="J336" s="8"/>
      <c r="L336" s="8"/>
      <c r="M336" s="8"/>
      <c r="R336" s="8"/>
      <c r="S336" s="8"/>
    </row>
    <row r="337" spans="1:19">
      <c r="A337" s="8"/>
      <c r="B337" s="8"/>
      <c r="C337" s="8"/>
      <c r="D337" s="8"/>
      <c r="E337" s="8"/>
      <c r="F337" s="8"/>
      <c r="G337" s="8"/>
      <c r="H337" s="8"/>
      <c r="J337" s="8"/>
      <c r="L337" s="8"/>
      <c r="M337" s="8"/>
      <c r="R337" s="8"/>
      <c r="S337" s="8"/>
    </row>
    <row r="338" spans="1:19">
      <c r="A338" s="8"/>
      <c r="B338" s="8"/>
      <c r="C338" s="8"/>
      <c r="D338" s="8"/>
      <c r="E338" s="8"/>
      <c r="F338" s="8"/>
      <c r="G338" s="8"/>
      <c r="H338" s="8"/>
      <c r="J338" s="8"/>
      <c r="L338" s="8"/>
      <c r="M338" s="8"/>
      <c r="R338" s="8"/>
      <c r="S338" s="8"/>
    </row>
    <row r="339" spans="1:19">
      <c r="A339" s="8"/>
      <c r="B339" s="8"/>
      <c r="C339" s="8"/>
      <c r="D339" s="8"/>
      <c r="E339" s="8"/>
      <c r="F339" s="8"/>
      <c r="G339" s="8"/>
      <c r="H339" s="8"/>
      <c r="J339" s="8"/>
      <c r="L339" s="8"/>
      <c r="M339" s="8"/>
      <c r="R339" s="8"/>
      <c r="S339" s="8"/>
    </row>
    <row r="340" spans="1:19">
      <c r="A340" s="8"/>
      <c r="B340" s="8"/>
      <c r="C340" s="8"/>
      <c r="D340" s="8"/>
      <c r="E340" s="8"/>
      <c r="F340" s="8"/>
      <c r="G340" s="8"/>
      <c r="H340" s="8"/>
      <c r="J340" s="8"/>
      <c r="L340" s="8"/>
      <c r="M340" s="8"/>
      <c r="R340" s="8"/>
      <c r="S340" s="8"/>
    </row>
    <row r="341" spans="1:19">
      <c r="A341" s="8"/>
      <c r="B341" s="8"/>
      <c r="C341" s="8"/>
      <c r="D341" s="8"/>
      <c r="E341" s="8"/>
      <c r="F341" s="8"/>
      <c r="G341" s="8"/>
      <c r="H341" s="8"/>
      <c r="J341" s="8"/>
      <c r="L341" s="8"/>
      <c r="M341" s="8"/>
      <c r="R341" s="8"/>
      <c r="S341" s="8"/>
    </row>
    <row r="342" spans="1:19">
      <c r="A342" s="8"/>
      <c r="B342" s="8"/>
      <c r="C342" s="8"/>
      <c r="D342" s="8"/>
      <c r="E342" s="8"/>
      <c r="F342" s="8"/>
      <c r="G342" s="8"/>
      <c r="H342" s="8"/>
      <c r="J342" s="8"/>
      <c r="L342" s="8"/>
      <c r="M342" s="8"/>
      <c r="R342" s="8"/>
      <c r="S342" s="8"/>
    </row>
    <row r="343" spans="1:19">
      <c r="A343" s="8"/>
      <c r="B343" s="8"/>
      <c r="C343" s="8"/>
      <c r="D343" s="8"/>
      <c r="E343" s="8"/>
      <c r="F343" s="8"/>
      <c r="G343" s="8"/>
      <c r="H343" s="8"/>
      <c r="J343" s="8"/>
      <c r="L343" s="8"/>
      <c r="M343" s="8"/>
      <c r="R343" s="8"/>
      <c r="S343" s="8"/>
    </row>
    <row r="344" spans="1:19">
      <c r="A344" s="8"/>
      <c r="B344" s="8"/>
      <c r="C344" s="8"/>
      <c r="D344" s="8"/>
      <c r="E344" s="8"/>
      <c r="F344" s="8"/>
      <c r="G344" s="8"/>
      <c r="H344" s="8"/>
      <c r="J344" s="8"/>
      <c r="L344" s="8"/>
      <c r="M344" s="8"/>
      <c r="R344" s="8"/>
      <c r="S344" s="8"/>
    </row>
    <row r="345" spans="1:19">
      <c r="A345" s="8"/>
      <c r="B345" s="8"/>
      <c r="C345" s="8"/>
      <c r="D345" s="8"/>
      <c r="E345" s="8"/>
      <c r="F345" s="8"/>
      <c r="G345" s="8"/>
      <c r="H345" s="8"/>
      <c r="J345" s="8"/>
      <c r="L345" s="8"/>
      <c r="M345" s="8"/>
      <c r="R345" s="8"/>
      <c r="S345" s="8"/>
    </row>
    <row r="346" spans="1:19">
      <c r="A346" s="8"/>
      <c r="B346" s="8"/>
      <c r="C346" s="8"/>
      <c r="D346" s="8"/>
      <c r="E346" s="8"/>
      <c r="F346" s="8"/>
      <c r="G346" s="8"/>
      <c r="H346" s="8"/>
      <c r="J346" s="8"/>
      <c r="L346" s="8"/>
      <c r="M346" s="8"/>
      <c r="R346" s="8"/>
      <c r="S346" s="8"/>
    </row>
    <row r="347" spans="1:19">
      <c r="A347" s="8"/>
      <c r="B347" s="8"/>
      <c r="C347" s="8"/>
      <c r="D347" s="8"/>
      <c r="E347" s="8"/>
      <c r="F347" s="8"/>
      <c r="G347" s="8"/>
      <c r="H347" s="8"/>
      <c r="J347" s="8"/>
      <c r="L347" s="8"/>
      <c r="M347" s="8"/>
      <c r="R347" s="8"/>
      <c r="S347" s="8"/>
    </row>
    <row r="348" spans="1:19">
      <c r="A348" s="8"/>
      <c r="B348" s="8"/>
      <c r="C348" s="8"/>
      <c r="D348" s="8"/>
      <c r="E348" s="8"/>
      <c r="F348" s="8"/>
      <c r="G348" s="8"/>
      <c r="H348" s="8"/>
      <c r="J348" s="8"/>
      <c r="L348" s="8"/>
      <c r="M348" s="8"/>
      <c r="R348" s="8"/>
      <c r="S348" s="8"/>
    </row>
    <row r="349" spans="1:19">
      <c r="A349" s="8"/>
      <c r="B349" s="8"/>
      <c r="C349" s="8"/>
      <c r="D349" s="8"/>
      <c r="E349" s="8"/>
      <c r="F349" s="8"/>
      <c r="G349" s="8"/>
      <c r="H349" s="8"/>
      <c r="J349" s="8"/>
      <c r="L349" s="8"/>
      <c r="M349" s="8"/>
      <c r="R349" s="8"/>
      <c r="S349" s="8"/>
    </row>
    <row r="350" spans="1:19">
      <c r="A350" s="8"/>
      <c r="B350" s="8"/>
      <c r="C350" s="8"/>
      <c r="D350" s="8"/>
      <c r="E350" s="8"/>
      <c r="F350" s="8"/>
      <c r="G350" s="8"/>
      <c r="H350" s="8"/>
      <c r="J350" s="8"/>
      <c r="L350" s="8"/>
      <c r="M350" s="8"/>
      <c r="R350" s="8"/>
      <c r="S350" s="8"/>
    </row>
    <row r="351" spans="1:19">
      <c r="A351" s="8"/>
      <c r="B351" s="8"/>
      <c r="C351" s="8"/>
      <c r="D351" s="8"/>
      <c r="E351" s="8"/>
      <c r="F351" s="8"/>
      <c r="G351" s="8"/>
      <c r="H351" s="8"/>
      <c r="J351" s="8"/>
      <c r="L351" s="8"/>
      <c r="M351" s="8"/>
      <c r="R351" s="8"/>
      <c r="S351" s="8"/>
    </row>
    <row r="352" spans="1:19">
      <c r="A352" s="8"/>
      <c r="B352" s="8"/>
      <c r="C352" s="8"/>
      <c r="D352" s="8"/>
      <c r="E352" s="8"/>
      <c r="F352" s="8"/>
      <c r="G352" s="8"/>
      <c r="H352" s="8"/>
      <c r="J352" s="8"/>
      <c r="L352" s="8"/>
      <c r="M352" s="8"/>
      <c r="R352" s="8"/>
      <c r="S352" s="8"/>
    </row>
    <row r="353" spans="1:19">
      <c r="A353" s="8"/>
      <c r="B353" s="8"/>
      <c r="C353" s="8"/>
      <c r="D353" s="8"/>
      <c r="E353" s="8"/>
      <c r="F353" s="8"/>
      <c r="G353" s="8"/>
      <c r="H353" s="8"/>
      <c r="J353" s="8"/>
      <c r="L353" s="8"/>
      <c r="M353" s="8"/>
      <c r="R353" s="8"/>
      <c r="S353" s="8"/>
    </row>
    <row r="354" spans="1:19">
      <c r="A354" s="8"/>
      <c r="B354" s="8"/>
      <c r="C354" s="8"/>
      <c r="D354" s="8"/>
      <c r="E354" s="8"/>
      <c r="F354" s="8"/>
      <c r="G354" s="8"/>
      <c r="H354" s="8"/>
      <c r="J354" s="8"/>
      <c r="L354" s="8"/>
      <c r="M354" s="8"/>
      <c r="R354" s="8"/>
      <c r="S354" s="8"/>
    </row>
    <row r="355" spans="1:19">
      <c r="A355" s="8"/>
      <c r="B355" s="8"/>
      <c r="C355" s="8"/>
      <c r="D355" s="8"/>
      <c r="E355" s="8"/>
      <c r="F355" s="8"/>
      <c r="G355" s="8"/>
      <c r="H355" s="8"/>
      <c r="J355" s="8"/>
      <c r="L355" s="8"/>
      <c r="M355" s="8"/>
      <c r="R355" s="8"/>
      <c r="S355" s="8"/>
    </row>
    <row r="356" spans="1:19">
      <c r="A356" s="8"/>
      <c r="B356" s="8"/>
      <c r="C356" s="8"/>
      <c r="D356" s="8"/>
      <c r="E356" s="8"/>
      <c r="F356" s="8"/>
      <c r="G356" s="8"/>
      <c r="H356" s="8"/>
      <c r="J356" s="8"/>
      <c r="L356" s="8"/>
      <c r="M356" s="8"/>
      <c r="R356" s="8"/>
      <c r="S356" s="8"/>
    </row>
    <row r="357" spans="1:19">
      <c r="A357" s="8"/>
      <c r="B357" s="8"/>
      <c r="C357" s="8"/>
      <c r="D357" s="8"/>
      <c r="E357" s="8"/>
      <c r="F357" s="8"/>
      <c r="G357" s="8"/>
      <c r="H357" s="8"/>
      <c r="J357" s="8"/>
      <c r="L357" s="8"/>
      <c r="M357" s="8"/>
      <c r="R357" s="8"/>
      <c r="S357" s="8"/>
    </row>
    <row r="358" spans="1:19">
      <c r="A358" s="8"/>
      <c r="B358" s="8"/>
      <c r="C358" s="8"/>
      <c r="D358" s="8"/>
      <c r="E358" s="8"/>
      <c r="F358" s="8"/>
      <c r="G358" s="8"/>
      <c r="H358" s="8"/>
      <c r="J358" s="8"/>
      <c r="L358" s="8"/>
      <c r="M358" s="8"/>
      <c r="R358" s="8"/>
      <c r="S358" s="8"/>
    </row>
    <row r="359" spans="1:19">
      <c r="A359" s="8"/>
      <c r="B359" s="8"/>
      <c r="C359" s="8"/>
      <c r="D359" s="8"/>
      <c r="E359" s="8"/>
      <c r="F359" s="8"/>
      <c r="G359" s="8"/>
      <c r="H359" s="8"/>
      <c r="J359" s="8"/>
      <c r="L359" s="8"/>
      <c r="M359" s="8"/>
      <c r="R359" s="8"/>
      <c r="S359" s="8"/>
    </row>
    <row r="360" spans="1:19">
      <c r="A360" s="8"/>
      <c r="B360" s="8"/>
      <c r="C360" s="8"/>
      <c r="D360" s="8"/>
      <c r="E360" s="8"/>
      <c r="F360" s="8"/>
      <c r="G360" s="8"/>
      <c r="H360" s="8"/>
      <c r="J360" s="8"/>
      <c r="L360" s="8"/>
      <c r="M360" s="8"/>
      <c r="R360" s="8"/>
      <c r="S360" s="8"/>
    </row>
    <row r="361" spans="1:19">
      <c r="A361" s="8"/>
      <c r="B361" s="8"/>
      <c r="C361" s="8"/>
      <c r="D361" s="8"/>
      <c r="E361" s="8"/>
      <c r="F361" s="8"/>
      <c r="G361" s="8"/>
      <c r="H361" s="8"/>
      <c r="J361" s="8"/>
      <c r="L361" s="8"/>
      <c r="M361" s="8"/>
      <c r="R361" s="8"/>
      <c r="S361" s="8"/>
    </row>
    <row r="362" spans="1:19">
      <c r="A362" s="8"/>
      <c r="B362" s="8"/>
      <c r="C362" s="8"/>
      <c r="D362" s="8"/>
      <c r="E362" s="8"/>
      <c r="F362" s="8"/>
      <c r="G362" s="8"/>
      <c r="H362" s="8"/>
      <c r="J362" s="8"/>
      <c r="L362" s="8"/>
      <c r="M362" s="8"/>
      <c r="R362" s="8"/>
      <c r="S362" s="8"/>
    </row>
    <row r="363" spans="1:19">
      <c r="A363" s="8"/>
      <c r="B363" s="8"/>
      <c r="C363" s="8"/>
      <c r="D363" s="8"/>
      <c r="E363" s="8"/>
      <c r="F363" s="8"/>
      <c r="G363" s="8"/>
      <c r="H363" s="8"/>
      <c r="J363" s="8"/>
      <c r="L363" s="8"/>
      <c r="M363" s="8"/>
      <c r="R363" s="8"/>
      <c r="S363" s="8"/>
    </row>
    <row r="364" spans="1:19">
      <c r="A364" s="8"/>
      <c r="B364" s="8"/>
      <c r="C364" s="8"/>
      <c r="D364" s="8"/>
      <c r="E364" s="8"/>
      <c r="F364" s="8"/>
      <c r="G364" s="8"/>
      <c r="H364" s="8"/>
      <c r="J364" s="8"/>
      <c r="L364" s="8"/>
      <c r="M364" s="8"/>
      <c r="R364" s="8"/>
      <c r="S364" s="8"/>
    </row>
    <row r="365" spans="1:19">
      <c r="A365" s="8"/>
      <c r="B365" s="8"/>
      <c r="C365" s="8"/>
      <c r="D365" s="8"/>
      <c r="E365" s="8"/>
      <c r="F365" s="8"/>
      <c r="G365" s="8"/>
      <c r="H365" s="8"/>
      <c r="J365" s="8"/>
      <c r="L365" s="8"/>
      <c r="M365" s="8"/>
      <c r="R365" s="8"/>
      <c r="S365" s="8"/>
    </row>
    <row r="366" spans="1:19">
      <c r="A366" s="8"/>
      <c r="B366" s="8"/>
      <c r="C366" s="8"/>
      <c r="D366" s="8"/>
      <c r="E366" s="8"/>
      <c r="F366" s="8"/>
      <c r="G366" s="8"/>
      <c r="H366" s="8"/>
      <c r="J366" s="8"/>
      <c r="L366" s="8"/>
      <c r="M366" s="8"/>
      <c r="R366" s="8"/>
      <c r="S366" s="8"/>
    </row>
    <row r="367" spans="1:19">
      <c r="A367" s="8"/>
      <c r="B367" s="8"/>
      <c r="C367" s="8"/>
      <c r="D367" s="8"/>
      <c r="E367" s="8"/>
      <c r="F367" s="8"/>
      <c r="G367" s="8"/>
      <c r="H367" s="8"/>
      <c r="J367" s="8"/>
      <c r="L367" s="8"/>
      <c r="M367" s="8"/>
      <c r="R367" s="8"/>
      <c r="S367" s="8"/>
    </row>
    <row r="368" spans="1:19">
      <c r="A368" s="8"/>
      <c r="B368" s="8"/>
      <c r="C368" s="8"/>
      <c r="D368" s="8"/>
      <c r="E368" s="8"/>
      <c r="F368" s="8"/>
      <c r="G368" s="8"/>
      <c r="H368" s="8"/>
      <c r="J368" s="8"/>
      <c r="L368" s="8"/>
      <c r="M368" s="8"/>
      <c r="R368" s="8"/>
      <c r="S368" s="8"/>
    </row>
    <row r="369" spans="1:19">
      <c r="A369" s="8"/>
      <c r="B369" s="8"/>
      <c r="C369" s="8"/>
      <c r="D369" s="8"/>
      <c r="E369" s="8"/>
      <c r="F369" s="8"/>
      <c r="G369" s="8"/>
      <c r="H369" s="8"/>
      <c r="J369" s="8"/>
      <c r="L369" s="8"/>
      <c r="M369" s="8"/>
      <c r="R369" s="8"/>
      <c r="S369" s="8"/>
    </row>
    <row r="370" spans="1:19">
      <c r="A370" s="8"/>
      <c r="B370" s="8"/>
      <c r="C370" s="8"/>
      <c r="D370" s="8"/>
      <c r="E370" s="8"/>
      <c r="F370" s="8"/>
      <c r="G370" s="8"/>
      <c r="H370" s="8"/>
      <c r="J370" s="8"/>
      <c r="L370" s="8"/>
      <c r="M370" s="8"/>
      <c r="R370" s="8"/>
      <c r="S370" s="8"/>
    </row>
    <row r="371" spans="1:19">
      <c r="A371" s="8"/>
      <c r="B371" s="8"/>
      <c r="C371" s="8"/>
      <c r="D371" s="8"/>
      <c r="E371" s="8"/>
      <c r="F371" s="8"/>
      <c r="G371" s="8"/>
      <c r="H371" s="8"/>
      <c r="J371" s="8"/>
      <c r="L371" s="8"/>
      <c r="M371" s="8"/>
      <c r="R371" s="8"/>
      <c r="S371" s="8"/>
    </row>
    <row r="372" spans="1:19">
      <c r="A372" s="8"/>
      <c r="B372" s="8"/>
      <c r="C372" s="8"/>
      <c r="D372" s="8"/>
      <c r="E372" s="8"/>
      <c r="F372" s="8"/>
      <c r="G372" s="8"/>
      <c r="H372" s="8"/>
      <c r="J372" s="8"/>
      <c r="L372" s="8"/>
      <c r="M372" s="8"/>
      <c r="R372" s="8"/>
      <c r="S372" s="8"/>
    </row>
    <row r="373" spans="1:19">
      <c r="A373" s="8"/>
      <c r="B373" s="8"/>
      <c r="C373" s="8"/>
      <c r="D373" s="8"/>
      <c r="E373" s="8"/>
      <c r="F373" s="8"/>
      <c r="G373" s="8"/>
      <c r="H373" s="8"/>
      <c r="J373" s="8"/>
      <c r="L373" s="8"/>
      <c r="M373" s="8"/>
      <c r="R373" s="8"/>
      <c r="S373" s="8"/>
    </row>
    <row r="374" spans="1:19">
      <c r="A374" s="8"/>
      <c r="B374" s="8"/>
      <c r="C374" s="8"/>
      <c r="D374" s="8"/>
      <c r="E374" s="8"/>
      <c r="F374" s="8"/>
      <c r="G374" s="8"/>
      <c r="H374" s="8"/>
      <c r="J374" s="8"/>
      <c r="L374" s="8"/>
      <c r="M374" s="8"/>
      <c r="R374" s="8"/>
      <c r="S374" s="8"/>
    </row>
    <row r="375" spans="1:19">
      <c r="A375" s="8"/>
      <c r="B375" s="8"/>
      <c r="C375" s="8"/>
      <c r="D375" s="8"/>
      <c r="E375" s="8"/>
      <c r="F375" s="8"/>
      <c r="G375" s="8"/>
      <c r="H375" s="8"/>
      <c r="J375" s="8"/>
      <c r="L375" s="8"/>
      <c r="M375" s="8"/>
      <c r="R375" s="8"/>
      <c r="S375" s="8"/>
    </row>
    <row r="376" spans="1:19">
      <c r="A376" s="8"/>
      <c r="B376" s="8"/>
      <c r="C376" s="8"/>
      <c r="D376" s="8"/>
      <c r="E376" s="8"/>
      <c r="F376" s="8"/>
      <c r="G376" s="8"/>
      <c r="H376" s="8"/>
      <c r="J376" s="8"/>
      <c r="L376" s="8"/>
      <c r="M376" s="8"/>
      <c r="R376" s="8"/>
      <c r="S376" s="8"/>
    </row>
    <row r="377" spans="1:19">
      <c r="A377" s="8"/>
      <c r="B377" s="8"/>
      <c r="C377" s="8"/>
      <c r="D377" s="8"/>
      <c r="E377" s="8"/>
      <c r="F377" s="8"/>
      <c r="G377" s="8"/>
      <c r="H377" s="8"/>
      <c r="J377" s="8"/>
      <c r="L377" s="8"/>
      <c r="M377" s="8"/>
      <c r="R377" s="8"/>
      <c r="S377" s="8"/>
    </row>
    <row r="378" spans="1:19">
      <c r="A378" s="8"/>
      <c r="B378" s="8"/>
      <c r="C378" s="8"/>
      <c r="D378" s="8"/>
      <c r="E378" s="8"/>
      <c r="F378" s="8"/>
      <c r="G378" s="8"/>
      <c r="H378" s="8"/>
      <c r="J378" s="8"/>
      <c r="L378" s="8"/>
      <c r="M378" s="8"/>
      <c r="R378" s="8"/>
      <c r="S378" s="8"/>
    </row>
    <row r="379" spans="1:19">
      <c r="A379" s="8"/>
      <c r="B379" s="8"/>
      <c r="C379" s="8"/>
      <c r="D379" s="8"/>
      <c r="E379" s="8"/>
      <c r="F379" s="8"/>
      <c r="G379" s="8"/>
      <c r="H379" s="8"/>
      <c r="J379" s="8"/>
      <c r="L379" s="8"/>
      <c r="M379" s="8"/>
      <c r="R379" s="8"/>
      <c r="S379" s="8"/>
    </row>
    <row r="380" spans="1:19">
      <c r="A380" s="8"/>
      <c r="B380" s="8"/>
      <c r="C380" s="8"/>
      <c r="D380" s="8"/>
      <c r="E380" s="8"/>
      <c r="F380" s="8"/>
      <c r="G380" s="8"/>
      <c r="H380" s="8"/>
      <c r="J380" s="8"/>
      <c r="L380" s="8"/>
      <c r="M380" s="8"/>
      <c r="R380" s="8"/>
      <c r="S380" s="8"/>
    </row>
    <row r="381" spans="1:19">
      <c r="A381" s="8"/>
      <c r="B381" s="8"/>
      <c r="C381" s="8"/>
      <c r="D381" s="8"/>
      <c r="E381" s="8"/>
      <c r="F381" s="8"/>
      <c r="G381" s="8"/>
      <c r="H381" s="8"/>
      <c r="J381" s="8"/>
      <c r="L381" s="8"/>
      <c r="M381" s="8"/>
      <c r="R381" s="8"/>
      <c r="S381" s="8"/>
    </row>
    <row r="382" spans="1:19">
      <c r="A382" s="8"/>
      <c r="B382" s="8"/>
      <c r="C382" s="8"/>
      <c r="D382" s="8"/>
      <c r="E382" s="8"/>
      <c r="F382" s="8"/>
      <c r="G382" s="8"/>
      <c r="H382" s="8"/>
      <c r="J382" s="8"/>
      <c r="L382" s="8"/>
      <c r="M382" s="8"/>
      <c r="R382" s="8"/>
      <c r="S382" s="8"/>
    </row>
    <row r="383" spans="1:19">
      <c r="A383" s="8"/>
      <c r="B383" s="8"/>
      <c r="C383" s="8"/>
      <c r="D383" s="8"/>
      <c r="E383" s="8"/>
      <c r="F383" s="8"/>
      <c r="G383" s="8"/>
      <c r="H383" s="8"/>
      <c r="J383" s="8"/>
      <c r="L383" s="8"/>
      <c r="M383" s="8"/>
      <c r="R383" s="8"/>
      <c r="S383" s="8"/>
    </row>
    <row r="384" spans="1:19">
      <c r="A384" s="8"/>
      <c r="B384" s="8"/>
      <c r="C384" s="8"/>
      <c r="D384" s="8"/>
      <c r="E384" s="8"/>
      <c r="F384" s="8"/>
      <c r="G384" s="8"/>
      <c r="H384" s="8"/>
      <c r="J384" s="8"/>
      <c r="L384" s="8"/>
      <c r="M384" s="8"/>
      <c r="R384" s="8"/>
      <c r="S384" s="8"/>
    </row>
    <row r="385" spans="1:19">
      <c r="A385" s="8"/>
      <c r="B385" s="8"/>
      <c r="C385" s="8"/>
      <c r="D385" s="8"/>
      <c r="E385" s="8"/>
      <c r="F385" s="8"/>
      <c r="G385" s="8"/>
      <c r="H385" s="8"/>
      <c r="J385" s="8"/>
      <c r="L385" s="8"/>
      <c r="M385" s="8"/>
      <c r="R385" s="8"/>
      <c r="S385" s="8"/>
    </row>
    <row r="386" spans="1:19">
      <c r="A386" s="8"/>
      <c r="B386" s="8"/>
      <c r="C386" s="8"/>
      <c r="D386" s="8"/>
      <c r="E386" s="8"/>
      <c r="F386" s="8"/>
      <c r="G386" s="8"/>
      <c r="H386" s="8"/>
      <c r="J386" s="8"/>
      <c r="L386" s="8"/>
      <c r="M386" s="8"/>
      <c r="R386" s="8"/>
      <c r="S386" s="8"/>
    </row>
    <row r="387" spans="1:19">
      <c r="A387" s="8"/>
      <c r="B387" s="8"/>
      <c r="C387" s="8"/>
      <c r="D387" s="8"/>
      <c r="E387" s="8"/>
      <c r="F387" s="8"/>
      <c r="G387" s="8"/>
      <c r="H387" s="8"/>
      <c r="J387" s="8"/>
      <c r="L387" s="8"/>
      <c r="M387" s="8"/>
      <c r="R387" s="8"/>
      <c r="S387" s="8"/>
    </row>
    <row r="388" spans="1:19">
      <c r="A388" s="8"/>
      <c r="B388" s="8"/>
      <c r="C388" s="8"/>
      <c r="D388" s="8"/>
      <c r="E388" s="8"/>
      <c r="F388" s="8"/>
      <c r="G388" s="8"/>
      <c r="H388" s="8"/>
      <c r="J388" s="8"/>
      <c r="L388" s="8"/>
      <c r="M388" s="8"/>
      <c r="R388" s="8"/>
      <c r="S388" s="8"/>
    </row>
    <row r="389" spans="1:19">
      <c r="A389" s="8"/>
      <c r="B389" s="8"/>
      <c r="C389" s="8"/>
      <c r="D389" s="8"/>
      <c r="E389" s="8"/>
      <c r="F389" s="8"/>
      <c r="G389" s="8"/>
      <c r="H389" s="8"/>
      <c r="J389" s="8"/>
      <c r="L389" s="8"/>
      <c r="M389" s="8"/>
      <c r="R389" s="8"/>
      <c r="S389" s="8"/>
    </row>
    <row r="390" spans="1:19">
      <c r="A390" s="8"/>
      <c r="B390" s="8"/>
      <c r="C390" s="8"/>
      <c r="D390" s="8"/>
      <c r="E390" s="8"/>
      <c r="F390" s="8"/>
      <c r="G390" s="8"/>
      <c r="H390" s="8"/>
      <c r="J390" s="8"/>
      <c r="L390" s="8"/>
      <c r="M390" s="8"/>
      <c r="R390" s="8"/>
      <c r="S390" s="8"/>
    </row>
    <row r="391" spans="1:19">
      <c r="A391" s="8"/>
      <c r="B391" s="8"/>
      <c r="C391" s="8"/>
      <c r="D391" s="8"/>
      <c r="E391" s="8"/>
      <c r="F391" s="8"/>
      <c r="G391" s="8"/>
      <c r="H391" s="8"/>
      <c r="J391" s="8"/>
      <c r="L391" s="8"/>
      <c r="M391" s="8"/>
      <c r="R391" s="8"/>
      <c r="S391" s="8"/>
    </row>
    <row r="392" spans="1:19">
      <c r="A392" s="8"/>
      <c r="B392" s="8"/>
      <c r="C392" s="8"/>
      <c r="D392" s="8"/>
      <c r="E392" s="8"/>
      <c r="F392" s="8"/>
      <c r="G392" s="8"/>
      <c r="H392" s="8"/>
      <c r="J392" s="8"/>
      <c r="L392" s="8"/>
      <c r="M392" s="8"/>
      <c r="R392" s="8"/>
      <c r="S392" s="8"/>
    </row>
    <row r="393" spans="1:19">
      <c r="A393" s="8"/>
      <c r="B393" s="8"/>
      <c r="C393" s="8"/>
      <c r="D393" s="8"/>
      <c r="E393" s="8"/>
      <c r="F393" s="8"/>
      <c r="G393" s="8"/>
      <c r="H393" s="8"/>
      <c r="J393" s="8"/>
      <c r="L393" s="8"/>
      <c r="M393" s="8"/>
      <c r="R393" s="8"/>
      <c r="S393" s="8"/>
    </row>
    <row r="394" spans="1:19">
      <c r="A394" s="8"/>
      <c r="B394" s="8"/>
      <c r="C394" s="8"/>
      <c r="D394" s="8"/>
      <c r="E394" s="8"/>
      <c r="F394" s="8"/>
      <c r="G394" s="8"/>
      <c r="H394" s="8"/>
      <c r="J394" s="8"/>
      <c r="L394" s="8"/>
      <c r="M394" s="8"/>
      <c r="R394" s="8"/>
      <c r="S394" s="8"/>
    </row>
    <row r="395" spans="1:19">
      <c r="A395" s="8"/>
      <c r="B395" s="8"/>
      <c r="C395" s="8"/>
      <c r="D395" s="8"/>
      <c r="E395" s="8"/>
      <c r="F395" s="8"/>
      <c r="G395" s="8"/>
      <c r="H395" s="8"/>
      <c r="J395" s="8"/>
      <c r="L395" s="8"/>
      <c r="M395" s="8"/>
      <c r="R395" s="8"/>
      <c r="S395" s="8"/>
    </row>
    <row r="396" spans="1:19">
      <c r="A396" s="8"/>
      <c r="B396" s="8"/>
      <c r="C396" s="8"/>
      <c r="D396" s="8"/>
      <c r="E396" s="8"/>
      <c r="F396" s="8"/>
      <c r="G396" s="8"/>
      <c r="H396" s="8"/>
      <c r="J396" s="8"/>
      <c r="L396" s="8"/>
      <c r="M396" s="8"/>
      <c r="R396" s="8"/>
      <c r="S396" s="8"/>
    </row>
    <row r="397" spans="1:19">
      <c r="A397" s="8"/>
      <c r="B397" s="8"/>
      <c r="C397" s="8"/>
      <c r="D397" s="8"/>
      <c r="E397" s="8"/>
      <c r="F397" s="8"/>
      <c r="G397" s="8"/>
      <c r="H397" s="8"/>
      <c r="J397" s="8"/>
      <c r="L397" s="8"/>
      <c r="M397" s="8"/>
      <c r="R397" s="8"/>
      <c r="S397" s="8"/>
    </row>
    <row r="398" spans="1:19">
      <c r="A398" s="8"/>
      <c r="B398" s="8"/>
      <c r="C398" s="8"/>
      <c r="D398" s="8"/>
      <c r="E398" s="8"/>
      <c r="F398" s="8"/>
      <c r="G398" s="8"/>
      <c r="H398" s="8"/>
      <c r="J398" s="8"/>
      <c r="L398" s="8"/>
      <c r="M398" s="8"/>
      <c r="R398" s="8"/>
      <c r="S398" s="8"/>
    </row>
    <row r="399" spans="1:19">
      <c r="A399" s="8"/>
      <c r="B399" s="8"/>
      <c r="C399" s="8"/>
      <c r="D399" s="8"/>
      <c r="E399" s="8"/>
      <c r="F399" s="8"/>
      <c r="G399" s="8"/>
      <c r="H399" s="8"/>
      <c r="J399" s="8"/>
      <c r="L399" s="8"/>
      <c r="M399" s="8"/>
      <c r="R399" s="8"/>
      <c r="S399" s="8"/>
    </row>
    <row r="400" spans="1:19">
      <c r="A400" s="8"/>
      <c r="B400" s="8"/>
      <c r="C400" s="8"/>
      <c r="D400" s="8"/>
      <c r="E400" s="8"/>
      <c r="F400" s="8"/>
      <c r="G400" s="8"/>
      <c r="H400" s="8"/>
      <c r="J400" s="8"/>
      <c r="L400" s="8"/>
      <c r="M400" s="8"/>
      <c r="R400" s="8"/>
      <c r="S400" s="8"/>
    </row>
    <row r="401" spans="1:19">
      <c r="A401" s="8"/>
      <c r="B401" s="8"/>
      <c r="C401" s="8"/>
      <c r="D401" s="8"/>
      <c r="E401" s="8"/>
      <c r="F401" s="8"/>
      <c r="G401" s="8"/>
      <c r="H401" s="8"/>
      <c r="J401" s="8"/>
      <c r="L401" s="8"/>
      <c r="M401" s="8"/>
      <c r="R401" s="8"/>
      <c r="S401" s="8"/>
    </row>
    <row r="402" spans="1:19">
      <c r="A402" s="8"/>
      <c r="B402" s="8"/>
      <c r="C402" s="8"/>
      <c r="D402" s="8"/>
      <c r="E402" s="8"/>
      <c r="F402" s="8"/>
      <c r="G402" s="8"/>
      <c r="H402" s="8"/>
      <c r="J402" s="8"/>
      <c r="L402" s="8"/>
      <c r="M402" s="8"/>
      <c r="R402" s="8"/>
      <c r="S402" s="8"/>
    </row>
    <row r="403" spans="1:19">
      <c r="A403" s="8"/>
      <c r="B403" s="8"/>
      <c r="C403" s="8"/>
      <c r="D403" s="8"/>
      <c r="E403" s="8"/>
      <c r="F403" s="8"/>
      <c r="G403" s="8"/>
      <c r="H403" s="8"/>
      <c r="J403" s="8"/>
      <c r="L403" s="8"/>
      <c r="M403" s="8"/>
      <c r="R403" s="8"/>
      <c r="S403" s="8"/>
    </row>
    <row r="404" spans="1:19">
      <c r="A404" s="8"/>
      <c r="B404" s="8"/>
      <c r="C404" s="8"/>
      <c r="D404" s="8"/>
      <c r="E404" s="8"/>
      <c r="F404" s="8"/>
      <c r="G404" s="8"/>
      <c r="H404" s="8"/>
      <c r="J404" s="8"/>
      <c r="L404" s="8"/>
      <c r="M404" s="8"/>
      <c r="R404" s="8"/>
      <c r="S404" s="8"/>
    </row>
    <row r="405" spans="1:19">
      <c r="A405" s="8"/>
      <c r="B405" s="8"/>
      <c r="C405" s="8"/>
      <c r="D405" s="8"/>
      <c r="E405" s="8"/>
      <c r="F405" s="8"/>
      <c r="G405" s="8"/>
      <c r="H405" s="8"/>
      <c r="J405" s="8"/>
      <c r="L405" s="8"/>
      <c r="M405" s="8"/>
      <c r="R405" s="8"/>
      <c r="S405" s="8"/>
    </row>
    <row r="406" spans="1:19">
      <c r="A406" s="8"/>
      <c r="B406" s="8"/>
      <c r="C406" s="8"/>
      <c r="D406" s="8"/>
      <c r="E406" s="8"/>
      <c r="F406" s="8"/>
      <c r="G406" s="8"/>
      <c r="H406" s="8"/>
      <c r="J406" s="8"/>
      <c r="L406" s="8"/>
      <c r="M406" s="8"/>
      <c r="R406" s="8"/>
      <c r="S406" s="8"/>
    </row>
    <row r="407" spans="1:19">
      <c r="A407" s="8"/>
      <c r="B407" s="8"/>
      <c r="C407" s="8"/>
      <c r="D407" s="8"/>
      <c r="E407" s="8"/>
      <c r="F407" s="8"/>
      <c r="G407" s="8"/>
      <c r="H407" s="8"/>
      <c r="J407" s="8"/>
      <c r="L407" s="8"/>
      <c r="M407" s="8"/>
      <c r="R407" s="8"/>
      <c r="S407" s="8"/>
    </row>
    <row r="408" spans="1:19">
      <c r="A408" s="8"/>
      <c r="B408" s="8"/>
      <c r="C408" s="8"/>
      <c r="D408" s="8"/>
      <c r="E408" s="8"/>
      <c r="F408" s="8"/>
      <c r="G408" s="8"/>
      <c r="H408" s="8"/>
      <c r="J408" s="8"/>
      <c r="L408" s="8"/>
      <c r="M408" s="8"/>
      <c r="R408" s="8"/>
      <c r="S408" s="8"/>
    </row>
    <row r="409" spans="1:19">
      <c r="A409" s="8"/>
      <c r="B409" s="8"/>
      <c r="C409" s="8"/>
      <c r="D409" s="8"/>
      <c r="E409" s="8"/>
      <c r="F409" s="8"/>
      <c r="G409" s="8"/>
      <c r="H409" s="8"/>
      <c r="J409" s="8"/>
      <c r="L409" s="8"/>
      <c r="M409" s="8"/>
      <c r="R409" s="8"/>
      <c r="S409" s="8"/>
    </row>
    <row r="410" spans="1:19">
      <c r="A410" s="8"/>
      <c r="B410" s="8"/>
      <c r="C410" s="8"/>
      <c r="D410" s="8"/>
      <c r="E410" s="8"/>
      <c r="F410" s="8"/>
      <c r="G410" s="8"/>
      <c r="H410" s="8"/>
      <c r="J410" s="8"/>
      <c r="L410" s="8"/>
      <c r="M410" s="8"/>
      <c r="R410" s="8"/>
      <c r="S410" s="8"/>
    </row>
    <row r="411" spans="1:19">
      <c r="A411" s="8"/>
      <c r="B411" s="8"/>
      <c r="C411" s="8"/>
      <c r="D411" s="8"/>
      <c r="E411" s="8"/>
      <c r="F411" s="8"/>
      <c r="G411" s="8"/>
      <c r="H411" s="8"/>
      <c r="J411" s="8"/>
      <c r="L411" s="8"/>
      <c r="M411" s="8"/>
      <c r="R411" s="8"/>
      <c r="S411" s="8"/>
    </row>
    <row r="412" spans="1:19">
      <c r="A412" s="8"/>
      <c r="B412" s="8"/>
      <c r="C412" s="8"/>
      <c r="D412" s="8"/>
      <c r="E412" s="8"/>
      <c r="F412" s="8"/>
      <c r="G412" s="8"/>
      <c r="H412" s="8"/>
      <c r="J412" s="8"/>
      <c r="L412" s="8"/>
      <c r="M412" s="8"/>
      <c r="R412" s="8"/>
      <c r="S412" s="8"/>
    </row>
    <row r="413" spans="1:19">
      <c r="A413" s="8"/>
      <c r="B413" s="8"/>
      <c r="C413" s="8"/>
      <c r="D413" s="8"/>
      <c r="E413" s="8"/>
      <c r="F413" s="8"/>
      <c r="G413" s="8"/>
      <c r="H413" s="8"/>
      <c r="J413" s="8"/>
      <c r="L413" s="8"/>
      <c r="M413" s="8"/>
      <c r="R413" s="8"/>
      <c r="S413" s="8"/>
    </row>
    <row r="414" spans="1:19">
      <c r="A414" s="8"/>
      <c r="B414" s="8"/>
      <c r="C414" s="8"/>
      <c r="D414" s="8"/>
      <c r="E414" s="8"/>
      <c r="F414" s="8"/>
      <c r="G414" s="8"/>
      <c r="H414" s="8"/>
      <c r="J414" s="8"/>
      <c r="L414" s="8"/>
      <c r="M414" s="8"/>
      <c r="R414" s="8"/>
      <c r="S414" s="8"/>
    </row>
    <row r="415" spans="1:19">
      <c r="A415" s="8"/>
      <c r="B415" s="8"/>
      <c r="C415" s="8"/>
      <c r="D415" s="8"/>
      <c r="E415" s="8"/>
      <c r="F415" s="8"/>
      <c r="G415" s="8"/>
      <c r="H415" s="8"/>
      <c r="J415" s="8"/>
      <c r="L415" s="8"/>
      <c r="M415" s="8"/>
      <c r="R415" s="8"/>
      <c r="S415" s="8"/>
    </row>
    <row r="416" spans="1:19">
      <c r="A416" s="8"/>
      <c r="B416" s="8"/>
      <c r="C416" s="8"/>
      <c r="D416" s="8"/>
      <c r="E416" s="8"/>
      <c r="F416" s="8"/>
      <c r="G416" s="8"/>
      <c r="H416" s="8"/>
      <c r="J416" s="8"/>
      <c r="L416" s="8"/>
      <c r="M416" s="8"/>
      <c r="R416" s="8"/>
      <c r="S416" s="8"/>
    </row>
    <row r="417" spans="1:19">
      <c r="A417" s="8"/>
      <c r="B417" s="8"/>
      <c r="C417" s="8"/>
      <c r="D417" s="8"/>
      <c r="E417" s="8"/>
      <c r="F417" s="8"/>
      <c r="G417" s="8"/>
      <c r="H417" s="8"/>
      <c r="J417" s="8"/>
      <c r="L417" s="8"/>
      <c r="M417" s="8"/>
      <c r="R417" s="8"/>
      <c r="S417" s="8"/>
    </row>
    <row r="418" spans="1:19">
      <c r="A418" s="8"/>
      <c r="B418" s="8"/>
      <c r="C418" s="8"/>
      <c r="D418" s="8"/>
      <c r="E418" s="8"/>
      <c r="F418" s="8"/>
      <c r="G418" s="8"/>
      <c r="H418" s="8"/>
      <c r="J418" s="8"/>
      <c r="L418" s="8"/>
      <c r="M418" s="8"/>
      <c r="R418" s="8"/>
      <c r="S418" s="8"/>
    </row>
    <row r="419" spans="1:19">
      <c r="A419" s="8"/>
      <c r="B419" s="8"/>
      <c r="C419" s="8"/>
      <c r="D419" s="8"/>
      <c r="E419" s="8"/>
      <c r="F419" s="8"/>
      <c r="G419" s="8"/>
      <c r="H419" s="8"/>
      <c r="J419" s="8"/>
      <c r="L419" s="8"/>
      <c r="M419" s="8"/>
      <c r="R419" s="8"/>
      <c r="S419" s="8"/>
    </row>
    <row r="420" spans="1:19">
      <c r="A420" s="8"/>
      <c r="B420" s="8"/>
      <c r="C420" s="8"/>
      <c r="D420" s="8"/>
      <c r="E420" s="8"/>
      <c r="F420" s="8"/>
      <c r="G420" s="8"/>
      <c r="H420" s="8"/>
      <c r="J420" s="8"/>
      <c r="L420" s="8"/>
      <c r="M420" s="8"/>
      <c r="R420" s="8"/>
      <c r="S420" s="8"/>
    </row>
    <row r="421" spans="1:19">
      <c r="A421" s="8"/>
      <c r="B421" s="8"/>
      <c r="C421" s="8"/>
      <c r="D421" s="8"/>
      <c r="E421" s="8"/>
      <c r="F421" s="8"/>
      <c r="G421" s="8"/>
      <c r="H421" s="8"/>
      <c r="J421" s="8"/>
      <c r="L421" s="8"/>
      <c r="M421" s="8"/>
      <c r="R421" s="8"/>
      <c r="S421" s="8"/>
    </row>
    <row r="422" spans="1:19">
      <c r="A422" s="8"/>
      <c r="B422" s="8"/>
      <c r="C422" s="8"/>
      <c r="D422" s="8"/>
      <c r="E422" s="8"/>
      <c r="F422" s="8"/>
      <c r="G422" s="8"/>
      <c r="H422" s="8"/>
      <c r="J422" s="8"/>
      <c r="L422" s="8"/>
      <c r="M422" s="8"/>
      <c r="R422" s="8"/>
      <c r="S422" s="8"/>
    </row>
    <row r="423" spans="1:19">
      <c r="A423" s="8"/>
      <c r="B423" s="8"/>
      <c r="C423" s="8"/>
      <c r="D423" s="8"/>
      <c r="E423" s="8"/>
      <c r="F423" s="8"/>
      <c r="G423" s="8"/>
      <c r="H423" s="8"/>
      <c r="J423" s="8"/>
      <c r="L423" s="8"/>
      <c r="M423" s="8"/>
      <c r="R423" s="8"/>
      <c r="S423" s="8"/>
    </row>
    <row r="424" spans="1:19">
      <c r="A424" s="8"/>
      <c r="B424" s="8"/>
      <c r="C424" s="8"/>
      <c r="D424" s="8"/>
      <c r="E424" s="8"/>
      <c r="F424" s="8"/>
      <c r="G424" s="8"/>
      <c r="H424" s="8"/>
      <c r="J424" s="8"/>
      <c r="L424" s="8"/>
      <c r="M424" s="8"/>
      <c r="R424" s="8"/>
      <c r="S424" s="8"/>
    </row>
    <row r="425" spans="1:19">
      <c r="A425" s="8"/>
      <c r="B425" s="8"/>
      <c r="C425" s="8"/>
      <c r="D425" s="8"/>
      <c r="E425" s="8"/>
      <c r="F425" s="8"/>
      <c r="G425" s="8"/>
      <c r="H425" s="8"/>
      <c r="J425" s="8"/>
      <c r="L425" s="8"/>
      <c r="M425" s="8"/>
      <c r="R425" s="8"/>
      <c r="S425" s="8"/>
    </row>
    <row r="426" spans="1:19">
      <c r="A426" s="8"/>
      <c r="B426" s="8"/>
      <c r="C426" s="8"/>
      <c r="D426" s="8"/>
      <c r="E426" s="8"/>
      <c r="F426" s="8"/>
      <c r="G426" s="8"/>
      <c r="H426" s="8"/>
      <c r="J426" s="8"/>
      <c r="L426" s="8"/>
      <c r="M426" s="8"/>
      <c r="R426" s="8"/>
      <c r="S426" s="8"/>
    </row>
    <row r="427" spans="1:19">
      <c r="A427" s="8"/>
      <c r="B427" s="8"/>
      <c r="C427" s="8"/>
      <c r="D427" s="8"/>
      <c r="E427" s="8"/>
      <c r="F427" s="8"/>
      <c r="G427" s="8"/>
      <c r="H427" s="8"/>
      <c r="J427" s="8"/>
      <c r="L427" s="8"/>
      <c r="M427" s="8"/>
      <c r="R427" s="8"/>
      <c r="S427" s="8"/>
    </row>
    <row r="428" spans="1:19">
      <c r="A428" s="8"/>
      <c r="B428" s="8"/>
      <c r="C428" s="8"/>
      <c r="D428" s="8"/>
      <c r="E428" s="8"/>
      <c r="F428" s="8"/>
      <c r="G428" s="8"/>
      <c r="H428" s="8"/>
      <c r="J428" s="8"/>
      <c r="L428" s="8"/>
      <c r="M428" s="8"/>
      <c r="R428" s="8"/>
      <c r="S428" s="8"/>
    </row>
    <row r="429" spans="1:19">
      <c r="A429" s="8"/>
      <c r="B429" s="8"/>
      <c r="C429" s="8"/>
      <c r="D429" s="8"/>
      <c r="E429" s="8"/>
      <c r="F429" s="8"/>
      <c r="G429" s="8"/>
      <c r="H429" s="8"/>
      <c r="J429" s="8"/>
      <c r="L429" s="8"/>
      <c r="M429" s="8"/>
      <c r="R429" s="8"/>
      <c r="S429" s="8"/>
    </row>
    <row r="430" spans="1:19">
      <c r="A430" s="8"/>
      <c r="B430" s="8"/>
      <c r="C430" s="8"/>
      <c r="D430" s="8"/>
      <c r="E430" s="8"/>
      <c r="F430" s="8"/>
      <c r="G430" s="8"/>
      <c r="H430" s="8"/>
      <c r="J430" s="8"/>
      <c r="L430" s="8"/>
      <c r="M430" s="8"/>
      <c r="R430" s="8"/>
      <c r="S430" s="8"/>
    </row>
    <row r="431" spans="1:19">
      <c r="A431" s="8"/>
      <c r="B431" s="8"/>
      <c r="C431" s="8"/>
      <c r="D431" s="8"/>
      <c r="E431" s="8"/>
      <c r="F431" s="8"/>
      <c r="G431" s="8"/>
      <c r="H431" s="8"/>
      <c r="J431" s="8"/>
      <c r="L431" s="8"/>
      <c r="M431" s="8"/>
      <c r="R431" s="8"/>
      <c r="S431" s="8"/>
    </row>
    <row r="432" spans="1:19">
      <c r="A432" s="8"/>
      <c r="B432" s="8"/>
      <c r="C432" s="8"/>
      <c r="D432" s="8"/>
      <c r="E432" s="8"/>
      <c r="F432" s="8"/>
      <c r="G432" s="8"/>
      <c r="H432" s="8"/>
      <c r="J432" s="8"/>
      <c r="L432" s="8"/>
      <c r="M432" s="8"/>
      <c r="R432" s="8"/>
      <c r="S432" s="8"/>
    </row>
    <row r="433" spans="1:19">
      <c r="A433" s="8"/>
      <c r="B433" s="8"/>
      <c r="C433" s="8"/>
      <c r="D433" s="8"/>
      <c r="E433" s="8"/>
      <c r="F433" s="8"/>
      <c r="G433" s="8"/>
      <c r="H433" s="8"/>
      <c r="J433" s="8"/>
      <c r="L433" s="8"/>
      <c r="M433" s="8"/>
      <c r="R433" s="8"/>
      <c r="S433" s="8"/>
    </row>
    <row r="434" spans="1:19">
      <c r="A434" s="8"/>
      <c r="B434" s="8"/>
      <c r="C434" s="8"/>
      <c r="D434" s="8"/>
      <c r="E434" s="8"/>
      <c r="F434" s="8"/>
      <c r="G434" s="8"/>
      <c r="H434" s="8"/>
      <c r="J434" s="8"/>
      <c r="L434" s="8"/>
      <c r="M434" s="8"/>
      <c r="R434" s="8"/>
      <c r="S434" s="8"/>
    </row>
    <row r="435" spans="1:19">
      <c r="A435" s="8"/>
      <c r="B435" s="8"/>
      <c r="C435" s="8"/>
      <c r="D435" s="8"/>
      <c r="E435" s="8"/>
      <c r="F435" s="8"/>
      <c r="G435" s="8"/>
      <c r="H435" s="8"/>
      <c r="J435" s="8"/>
      <c r="L435" s="8"/>
      <c r="M435" s="8"/>
      <c r="R435" s="8"/>
      <c r="S435" s="8"/>
    </row>
    <row r="436" spans="1:19">
      <c r="A436" s="8"/>
      <c r="B436" s="8"/>
      <c r="C436" s="8"/>
      <c r="D436" s="8"/>
      <c r="E436" s="8"/>
      <c r="F436" s="8"/>
      <c r="G436" s="8"/>
      <c r="H436" s="8"/>
      <c r="J436" s="8"/>
      <c r="L436" s="8"/>
      <c r="M436" s="8"/>
      <c r="R436" s="8"/>
      <c r="S436" s="8"/>
    </row>
    <row r="437" spans="1:19">
      <c r="A437" s="8"/>
      <c r="B437" s="8"/>
      <c r="C437" s="8"/>
      <c r="D437" s="8"/>
      <c r="E437" s="8"/>
      <c r="F437" s="8"/>
      <c r="G437" s="8"/>
      <c r="H437" s="8"/>
      <c r="J437" s="8"/>
      <c r="L437" s="8"/>
      <c r="M437" s="8"/>
      <c r="R437" s="8"/>
      <c r="S437" s="8"/>
    </row>
    <row r="438" spans="1:19">
      <c r="A438" s="8"/>
      <c r="B438" s="8"/>
      <c r="C438" s="8"/>
      <c r="D438" s="8"/>
      <c r="E438" s="8"/>
      <c r="F438" s="8"/>
      <c r="G438" s="8"/>
      <c r="H438" s="8"/>
      <c r="J438" s="8"/>
      <c r="L438" s="8"/>
      <c r="M438" s="8"/>
      <c r="R438" s="8"/>
      <c r="S438" s="8"/>
    </row>
    <row r="439" spans="1:19">
      <c r="A439" s="8"/>
      <c r="B439" s="8"/>
      <c r="C439" s="8"/>
      <c r="D439" s="8"/>
      <c r="E439" s="8"/>
      <c r="F439" s="8"/>
      <c r="G439" s="8"/>
      <c r="H439" s="8"/>
      <c r="J439" s="8"/>
      <c r="L439" s="8"/>
      <c r="M439" s="8"/>
      <c r="R439" s="8"/>
      <c r="S439" s="8"/>
    </row>
    <row r="440" spans="1:19">
      <c r="A440" s="8"/>
      <c r="B440" s="8"/>
      <c r="C440" s="8"/>
      <c r="D440" s="8"/>
      <c r="E440" s="8"/>
      <c r="F440" s="8"/>
      <c r="G440" s="8"/>
      <c r="H440" s="8"/>
      <c r="J440" s="8"/>
      <c r="L440" s="8"/>
      <c r="M440" s="8"/>
      <c r="R440" s="8"/>
      <c r="S440" s="8"/>
    </row>
    <row r="441" spans="1:19">
      <c r="A441" s="8"/>
      <c r="B441" s="8"/>
      <c r="C441" s="8"/>
      <c r="D441" s="8"/>
      <c r="E441" s="8"/>
      <c r="F441" s="8"/>
      <c r="G441" s="8"/>
      <c r="H441" s="8"/>
      <c r="J441" s="8"/>
      <c r="L441" s="8"/>
      <c r="M441" s="8"/>
      <c r="R441" s="8"/>
      <c r="S441" s="8"/>
    </row>
    <row r="442" spans="1:19">
      <c r="A442" s="8"/>
      <c r="B442" s="8"/>
      <c r="C442" s="8"/>
      <c r="D442" s="8"/>
      <c r="E442" s="8"/>
      <c r="F442" s="8"/>
      <c r="G442" s="8"/>
      <c r="H442" s="8"/>
      <c r="J442" s="8"/>
      <c r="L442" s="8"/>
      <c r="M442" s="8"/>
      <c r="R442" s="8"/>
      <c r="S442" s="8"/>
    </row>
    <row r="443" spans="1:19">
      <c r="A443" s="8"/>
      <c r="B443" s="8"/>
      <c r="C443" s="8"/>
      <c r="D443" s="8"/>
      <c r="E443" s="8"/>
      <c r="F443" s="8"/>
      <c r="G443" s="8"/>
      <c r="H443" s="8"/>
      <c r="J443" s="8"/>
      <c r="L443" s="8"/>
      <c r="M443" s="8"/>
      <c r="R443" s="8"/>
      <c r="S443" s="8"/>
    </row>
    <row r="444" spans="1:19">
      <c r="A444" s="8"/>
      <c r="B444" s="8"/>
      <c r="C444" s="8"/>
      <c r="D444" s="8"/>
      <c r="E444" s="8"/>
      <c r="F444" s="8"/>
      <c r="G444" s="8"/>
      <c r="H444" s="8"/>
      <c r="J444" s="8"/>
      <c r="L444" s="8"/>
      <c r="M444" s="8"/>
      <c r="R444" s="8"/>
      <c r="S444" s="8"/>
    </row>
    <row r="445" spans="1:19">
      <c r="A445" s="8"/>
      <c r="B445" s="8"/>
      <c r="C445" s="8"/>
      <c r="D445" s="8"/>
      <c r="E445" s="8"/>
      <c r="F445" s="8"/>
      <c r="G445" s="8"/>
      <c r="H445" s="8"/>
      <c r="J445" s="8"/>
      <c r="L445" s="8"/>
      <c r="M445" s="8"/>
      <c r="R445" s="8"/>
      <c r="S445" s="8"/>
    </row>
    <row r="446" spans="1:19">
      <c r="A446" s="8"/>
      <c r="B446" s="8"/>
      <c r="C446" s="8"/>
      <c r="D446" s="8"/>
      <c r="E446" s="8"/>
      <c r="F446" s="8"/>
      <c r="G446" s="8"/>
      <c r="H446" s="8"/>
      <c r="J446" s="8"/>
      <c r="L446" s="8"/>
      <c r="M446" s="8"/>
      <c r="R446" s="8"/>
      <c r="S446" s="8"/>
    </row>
    <row r="447" spans="1:19">
      <c r="A447" s="8"/>
      <c r="B447" s="8"/>
      <c r="C447" s="8"/>
      <c r="D447" s="8"/>
      <c r="E447" s="8"/>
      <c r="F447" s="8"/>
      <c r="G447" s="8"/>
      <c r="H447" s="8"/>
      <c r="J447" s="8"/>
      <c r="L447" s="8"/>
      <c r="M447" s="8"/>
      <c r="R447" s="8"/>
      <c r="S447" s="8"/>
    </row>
    <row r="448" spans="1:19">
      <c r="A448" s="8"/>
      <c r="B448" s="8"/>
      <c r="C448" s="8"/>
      <c r="D448" s="8"/>
      <c r="E448" s="8"/>
      <c r="F448" s="8"/>
      <c r="G448" s="8"/>
      <c r="H448" s="8"/>
      <c r="J448" s="8"/>
      <c r="L448" s="8"/>
      <c r="M448" s="8"/>
      <c r="R448" s="8"/>
      <c r="S448" s="8"/>
    </row>
    <row r="449" spans="1:19">
      <c r="A449" s="8"/>
      <c r="B449" s="8"/>
      <c r="C449" s="8"/>
      <c r="D449" s="8"/>
      <c r="E449" s="8"/>
      <c r="F449" s="8"/>
      <c r="G449" s="8"/>
      <c r="H449" s="8"/>
      <c r="J449" s="8"/>
      <c r="L449" s="8"/>
      <c r="M449" s="8"/>
      <c r="R449" s="8"/>
      <c r="S449" s="8"/>
    </row>
    <row r="450" spans="1:19">
      <c r="A450" s="8"/>
      <c r="B450" s="8"/>
      <c r="C450" s="8"/>
      <c r="D450" s="8"/>
      <c r="E450" s="8"/>
      <c r="F450" s="8"/>
      <c r="G450" s="8"/>
      <c r="H450" s="8"/>
      <c r="J450" s="8"/>
      <c r="L450" s="8"/>
      <c r="M450" s="8"/>
      <c r="R450" s="8"/>
      <c r="S450" s="8"/>
    </row>
    <row r="451" spans="1:19">
      <c r="A451" s="8"/>
      <c r="B451" s="8"/>
      <c r="C451" s="8"/>
      <c r="D451" s="8"/>
      <c r="E451" s="8"/>
      <c r="F451" s="8"/>
      <c r="G451" s="8"/>
      <c r="H451" s="8"/>
      <c r="J451" s="8"/>
      <c r="L451" s="8"/>
      <c r="M451" s="8"/>
      <c r="R451" s="8"/>
      <c r="S451" s="8"/>
    </row>
    <row r="452" spans="1:19">
      <c r="A452" s="8"/>
      <c r="B452" s="8"/>
      <c r="C452" s="8"/>
      <c r="D452" s="8"/>
      <c r="E452" s="8"/>
      <c r="F452" s="8"/>
      <c r="G452" s="8"/>
      <c r="H452" s="8"/>
      <c r="J452" s="8"/>
      <c r="L452" s="8"/>
      <c r="M452" s="8"/>
      <c r="R452" s="8"/>
      <c r="S452" s="8"/>
    </row>
    <row r="453" spans="1:19">
      <c r="A453" s="8"/>
      <c r="B453" s="8"/>
      <c r="C453" s="8"/>
      <c r="D453" s="8"/>
      <c r="E453" s="8"/>
      <c r="F453" s="8"/>
      <c r="G453" s="8"/>
      <c r="H453" s="8"/>
      <c r="J453" s="8"/>
      <c r="L453" s="8"/>
      <c r="M453" s="8"/>
      <c r="R453" s="8"/>
      <c r="S453" s="8"/>
    </row>
    <row r="454" spans="1:19">
      <c r="A454" s="8"/>
      <c r="B454" s="8"/>
      <c r="C454" s="8"/>
      <c r="D454" s="8"/>
      <c r="E454" s="8"/>
      <c r="F454" s="8"/>
      <c r="G454" s="8"/>
      <c r="H454" s="8"/>
      <c r="J454" s="8"/>
      <c r="L454" s="8"/>
      <c r="M454" s="8"/>
      <c r="R454" s="8"/>
      <c r="S454" s="8"/>
    </row>
    <row r="455" spans="1:19">
      <c r="A455" s="8"/>
      <c r="B455" s="8"/>
      <c r="C455" s="8"/>
      <c r="D455" s="8"/>
      <c r="E455" s="8"/>
      <c r="F455" s="8"/>
      <c r="G455" s="8"/>
      <c r="H455" s="8"/>
      <c r="J455" s="8"/>
      <c r="L455" s="8"/>
      <c r="M455" s="8"/>
      <c r="R455" s="8"/>
      <c r="S455" s="8"/>
    </row>
    <row r="456" spans="1:19">
      <c r="A456" s="8"/>
      <c r="B456" s="8"/>
      <c r="C456" s="8"/>
      <c r="D456" s="8"/>
      <c r="E456" s="8"/>
      <c r="F456" s="8"/>
      <c r="G456" s="8"/>
      <c r="H456" s="8"/>
      <c r="J456" s="8"/>
      <c r="L456" s="8"/>
      <c r="M456" s="8"/>
      <c r="R456" s="8"/>
      <c r="S456" s="8"/>
    </row>
    <row r="457" spans="1:19">
      <c r="A457" s="8"/>
      <c r="B457" s="8"/>
      <c r="C457" s="8"/>
      <c r="D457" s="8"/>
      <c r="E457" s="8"/>
      <c r="F457" s="8"/>
      <c r="G457" s="8"/>
      <c r="H457" s="8"/>
      <c r="J457" s="8"/>
      <c r="L457" s="8"/>
      <c r="M457" s="8"/>
      <c r="R457" s="8"/>
      <c r="S457" s="8"/>
    </row>
    <row r="458" spans="1:19">
      <c r="A458" s="8"/>
      <c r="B458" s="8"/>
      <c r="C458" s="8"/>
      <c r="D458" s="8"/>
      <c r="E458" s="8"/>
      <c r="F458" s="8"/>
      <c r="G458" s="8"/>
      <c r="H458" s="8"/>
      <c r="J458" s="8"/>
      <c r="L458" s="8"/>
      <c r="M458" s="8"/>
      <c r="R458" s="8"/>
      <c r="S458" s="8"/>
    </row>
    <row r="459" spans="1:19">
      <c r="A459" s="8"/>
      <c r="B459" s="8"/>
      <c r="C459" s="8"/>
      <c r="D459" s="8"/>
      <c r="E459" s="8"/>
      <c r="F459" s="8"/>
      <c r="G459" s="8"/>
      <c r="H459" s="8"/>
      <c r="J459" s="8"/>
      <c r="L459" s="8"/>
      <c r="M459" s="8"/>
      <c r="R459" s="8"/>
      <c r="S459" s="8"/>
    </row>
    <row r="460" spans="1:19">
      <c r="A460" s="8"/>
      <c r="B460" s="8"/>
      <c r="C460" s="8"/>
      <c r="D460" s="8"/>
      <c r="E460" s="8"/>
      <c r="F460" s="8"/>
      <c r="G460" s="8"/>
      <c r="H460" s="8"/>
      <c r="J460" s="8"/>
      <c r="L460" s="8"/>
      <c r="M460" s="8"/>
      <c r="R460" s="8"/>
      <c r="S460" s="8"/>
    </row>
    <row r="461" spans="1:19">
      <c r="A461" s="8"/>
      <c r="B461" s="8"/>
      <c r="C461" s="8"/>
      <c r="D461" s="8"/>
      <c r="E461" s="8"/>
      <c r="F461" s="8"/>
      <c r="G461" s="8"/>
      <c r="H461" s="8"/>
      <c r="J461" s="8"/>
      <c r="L461" s="8"/>
      <c r="M461" s="8"/>
      <c r="R461" s="8"/>
      <c r="S461" s="8"/>
    </row>
    <row r="462" spans="1:19">
      <c r="A462" s="8"/>
      <c r="B462" s="8"/>
      <c r="C462" s="8"/>
      <c r="D462" s="8"/>
      <c r="E462" s="8"/>
      <c r="F462" s="8"/>
      <c r="G462" s="8"/>
      <c r="H462" s="8"/>
      <c r="J462" s="8"/>
      <c r="L462" s="8"/>
      <c r="M462" s="8"/>
      <c r="R462" s="8"/>
      <c r="S462" s="8"/>
    </row>
    <row r="463" spans="1:19">
      <c r="A463" s="8"/>
      <c r="B463" s="8"/>
      <c r="C463" s="8"/>
      <c r="D463" s="8"/>
      <c r="E463" s="8"/>
      <c r="F463" s="8"/>
      <c r="G463" s="8"/>
      <c r="H463" s="8"/>
      <c r="J463" s="8"/>
      <c r="L463" s="8"/>
      <c r="M463" s="8"/>
      <c r="R463" s="8"/>
      <c r="S463" s="8"/>
    </row>
    <row r="464" spans="1:19">
      <c r="A464" s="8"/>
      <c r="B464" s="8"/>
      <c r="C464" s="8"/>
      <c r="D464" s="8"/>
      <c r="E464" s="8"/>
      <c r="F464" s="8"/>
      <c r="G464" s="8"/>
      <c r="H464" s="8"/>
      <c r="J464" s="8"/>
      <c r="L464" s="8"/>
      <c r="M464" s="8"/>
      <c r="R464" s="8"/>
      <c r="S464" s="8"/>
    </row>
    <row r="465" spans="1:19">
      <c r="A465" s="8"/>
      <c r="B465" s="8"/>
      <c r="C465" s="8"/>
      <c r="D465" s="8"/>
      <c r="E465" s="8"/>
      <c r="F465" s="8"/>
      <c r="G465" s="8"/>
      <c r="H465" s="8"/>
      <c r="J465" s="8"/>
      <c r="L465" s="8"/>
      <c r="M465" s="8"/>
      <c r="R465" s="8"/>
      <c r="S465" s="8"/>
    </row>
    <row r="466" spans="1:19">
      <c r="A466" s="8"/>
      <c r="B466" s="8"/>
      <c r="C466" s="8"/>
      <c r="D466" s="8"/>
      <c r="E466" s="8"/>
      <c r="F466" s="8"/>
      <c r="G466" s="8"/>
      <c r="H466" s="8"/>
      <c r="J466" s="8"/>
      <c r="L466" s="8"/>
      <c r="M466" s="8"/>
      <c r="R466" s="8"/>
      <c r="S466" s="8"/>
    </row>
    <row r="467" spans="1:19">
      <c r="A467" s="8"/>
      <c r="B467" s="8"/>
      <c r="C467" s="8"/>
      <c r="D467" s="8"/>
      <c r="E467" s="8"/>
      <c r="F467" s="8"/>
      <c r="G467" s="8"/>
      <c r="H467" s="8"/>
      <c r="J467" s="8"/>
      <c r="L467" s="8"/>
      <c r="M467" s="8"/>
      <c r="R467" s="8"/>
      <c r="S467" s="8"/>
    </row>
    <row r="468" spans="1:19">
      <c r="A468" s="8"/>
      <c r="B468" s="8"/>
      <c r="C468" s="8"/>
      <c r="D468" s="8"/>
      <c r="E468" s="8"/>
      <c r="F468" s="8"/>
      <c r="G468" s="8"/>
      <c r="H468" s="8"/>
      <c r="J468" s="8"/>
      <c r="L468" s="8"/>
      <c r="M468" s="8"/>
      <c r="R468" s="8"/>
      <c r="S468" s="8"/>
    </row>
    <row r="469" spans="1:19">
      <c r="A469" s="8"/>
      <c r="B469" s="8"/>
      <c r="C469" s="8"/>
      <c r="D469" s="8"/>
      <c r="E469" s="8"/>
      <c r="F469" s="8"/>
      <c r="G469" s="8"/>
      <c r="H469" s="8"/>
      <c r="J469" s="8"/>
      <c r="L469" s="8"/>
      <c r="M469" s="8"/>
      <c r="R469" s="8"/>
      <c r="S469" s="8"/>
    </row>
    <row r="470" spans="1:19">
      <c r="A470" s="8"/>
      <c r="B470" s="8"/>
      <c r="C470" s="8"/>
      <c r="D470" s="8"/>
      <c r="E470" s="8"/>
      <c r="F470" s="8"/>
      <c r="G470" s="8"/>
      <c r="H470" s="8"/>
      <c r="J470" s="8"/>
      <c r="L470" s="8"/>
      <c r="M470" s="8"/>
      <c r="R470" s="8"/>
      <c r="S470" s="8"/>
    </row>
    <row r="471" spans="1:19">
      <c r="A471" s="8"/>
      <c r="B471" s="8"/>
      <c r="C471" s="8"/>
      <c r="D471" s="8"/>
      <c r="E471" s="8"/>
      <c r="F471" s="8"/>
      <c r="G471" s="8"/>
      <c r="H471" s="8"/>
      <c r="J471" s="8"/>
      <c r="L471" s="8"/>
      <c r="M471" s="8"/>
      <c r="R471" s="8"/>
      <c r="S471" s="8"/>
    </row>
    <row r="472" spans="1:19">
      <c r="A472" s="8"/>
      <c r="B472" s="8"/>
      <c r="C472" s="8"/>
      <c r="D472" s="8"/>
      <c r="E472" s="8"/>
      <c r="F472" s="8"/>
      <c r="G472" s="8"/>
      <c r="H472" s="8"/>
      <c r="J472" s="8"/>
      <c r="L472" s="8"/>
      <c r="M472" s="8"/>
      <c r="R472" s="8"/>
      <c r="S472" s="8"/>
    </row>
    <row r="473" spans="1:19">
      <c r="A473" s="8"/>
      <c r="B473" s="8"/>
      <c r="C473" s="8"/>
      <c r="D473" s="8"/>
      <c r="E473" s="8"/>
      <c r="F473" s="8"/>
      <c r="G473" s="8"/>
      <c r="H473" s="8"/>
      <c r="J473" s="8"/>
      <c r="L473" s="8"/>
      <c r="M473" s="8"/>
      <c r="R473" s="8"/>
      <c r="S473" s="8"/>
    </row>
    <row r="474" spans="1:19">
      <c r="A474" s="8"/>
      <c r="B474" s="8"/>
      <c r="C474" s="8"/>
      <c r="D474" s="8"/>
      <c r="E474" s="8"/>
      <c r="F474" s="8"/>
      <c r="G474" s="8"/>
      <c r="H474" s="8"/>
      <c r="J474" s="8"/>
      <c r="L474" s="8"/>
      <c r="M474" s="8"/>
      <c r="R474" s="8"/>
      <c r="S474" s="8"/>
    </row>
    <row r="475" spans="1:19">
      <c r="A475" s="8"/>
      <c r="B475" s="8"/>
      <c r="C475" s="8"/>
      <c r="D475" s="8"/>
      <c r="E475" s="8"/>
      <c r="F475" s="8"/>
      <c r="G475" s="8"/>
      <c r="H475" s="8"/>
      <c r="J475" s="8"/>
      <c r="L475" s="8"/>
      <c r="M475" s="8"/>
      <c r="R475" s="8"/>
      <c r="S475" s="8"/>
    </row>
    <row r="476" spans="1:19">
      <c r="A476" s="8"/>
      <c r="B476" s="8"/>
      <c r="C476" s="8"/>
      <c r="D476" s="8"/>
      <c r="E476" s="8"/>
      <c r="F476" s="8"/>
      <c r="G476" s="8"/>
      <c r="H476" s="8"/>
      <c r="J476" s="8"/>
      <c r="L476" s="8"/>
      <c r="M476" s="8"/>
      <c r="R476" s="8"/>
      <c r="S476" s="8"/>
    </row>
    <row r="477" spans="1:19">
      <c r="A477" s="8"/>
      <c r="B477" s="8"/>
      <c r="C477" s="8"/>
      <c r="D477" s="8"/>
      <c r="E477" s="8"/>
      <c r="F477" s="8"/>
      <c r="G477" s="8"/>
      <c r="H477" s="8"/>
      <c r="J477" s="8"/>
      <c r="L477" s="8"/>
      <c r="M477" s="8"/>
      <c r="R477" s="8"/>
      <c r="S477" s="8"/>
    </row>
    <row r="478" spans="1:19">
      <c r="A478" s="8"/>
      <c r="B478" s="8"/>
      <c r="C478" s="8"/>
      <c r="D478" s="8"/>
      <c r="E478" s="8"/>
      <c r="F478" s="8"/>
      <c r="G478" s="8"/>
      <c r="H478" s="8"/>
      <c r="J478" s="8"/>
      <c r="L478" s="8"/>
      <c r="M478" s="8"/>
      <c r="R478" s="8"/>
      <c r="S478" s="8"/>
    </row>
    <row r="479" spans="1:19">
      <c r="A479" s="8"/>
      <c r="B479" s="8"/>
      <c r="C479" s="8"/>
      <c r="D479" s="8"/>
      <c r="E479" s="8"/>
      <c r="F479" s="8"/>
      <c r="G479" s="8"/>
      <c r="H479" s="8"/>
      <c r="J479" s="8"/>
      <c r="L479" s="8"/>
      <c r="M479" s="8"/>
      <c r="R479" s="8"/>
      <c r="S479" s="8"/>
    </row>
    <row r="480" spans="1:19">
      <c r="A480" s="8"/>
      <c r="B480" s="8"/>
      <c r="C480" s="8"/>
      <c r="D480" s="8"/>
      <c r="E480" s="8"/>
      <c r="F480" s="8"/>
      <c r="G480" s="8"/>
      <c r="H480" s="8"/>
      <c r="J480" s="8"/>
      <c r="L480" s="8"/>
      <c r="M480" s="8"/>
      <c r="R480" s="8"/>
      <c r="S480" s="8"/>
    </row>
    <row r="481" spans="1:19">
      <c r="A481" s="8"/>
      <c r="B481" s="8"/>
      <c r="C481" s="8"/>
      <c r="D481" s="8"/>
      <c r="E481" s="8"/>
      <c r="F481" s="8"/>
      <c r="G481" s="8"/>
      <c r="H481" s="8"/>
      <c r="J481" s="8"/>
      <c r="L481" s="8"/>
      <c r="M481" s="8"/>
      <c r="R481" s="8"/>
      <c r="S481" s="8"/>
    </row>
    <row r="482" spans="1:19">
      <c r="A482" s="8"/>
      <c r="B482" s="8"/>
      <c r="C482" s="8"/>
      <c r="D482" s="8"/>
      <c r="E482" s="8"/>
      <c r="F482" s="8"/>
      <c r="G482" s="8"/>
      <c r="H482" s="8"/>
      <c r="J482" s="8"/>
      <c r="L482" s="8"/>
      <c r="M482" s="8"/>
      <c r="R482" s="8"/>
      <c r="S482" s="8"/>
    </row>
    <row r="483" spans="1:19">
      <c r="A483" s="8"/>
      <c r="B483" s="8"/>
      <c r="C483" s="8"/>
      <c r="D483" s="8"/>
      <c r="E483" s="8"/>
      <c r="F483" s="8"/>
      <c r="G483" s="8"/>
      <c r="H483" s="8"/>
      <c r="J483" s="8"/>
      <c r="L483" s="8"/>
      <c r="M483" s="8"/>
      <c r="R483" s="8"/>
      <c r="S483" s="8"/>
    </row>
    <row r="484" spans="1:19">
      <c r="A484" s="8"/>
      <c r="B484" s="8"/>
      <c r="C484" s="8"/>
      <c r="D484" s="8"/>
      <c r="E484" s="8"/>
      <c r="F484" s="8"/>
      <c r="G484" s="8"/>
      <c r="H484" s="8"/>
      <c r="J484" s="8"/>
      <c r="L484" s="8"/>
      <c r="M484" s="8"/>
      <c r="R484" s="8"/>
      <c r="S484" s="8"/>
    </row>
    <row r="485" spans="1:19">
      <c r="A485" s="8"/>
      <c r="B485" s="8"/>
      <c r="C485" s="8"/>
      <c r="D485" s="8"/>
      <c r="E485" s="8"/>
      <c r="F485" s="8"/>
      <c r="G485" s="8"/>
      <c r="H485" s="8"/>
      <c r="J485" s="8"/>
      <c r="L485" s="8"/>
      <c r="M485" s="8"/>
      <c r="R485" s="8"/>
      <c r="S485" s="8"/>
    </row>
    <row r="486" spans="1:19">
      <c r="A486" s="8"/>
      <c r="B486" s="8"/>
      <c r="C486" s="8"/>
      <c r="D486" s="8"/>
      <c r="E486" s="8"/>
      <c r="F486" s="8"/>
      <c r="G486" s="8"/>
      <c r="H486" s="8"/>
      <c r="J486" s="8"/>
      <c r="L486" s="8"/>
      <c r="M486" s="8"/>
      <c r="R486" s="8"/>
      <c r="S486" s="8"/>
    </row>
    <row r="487" spans="1:19">
      <c r="A487" s="8"/>
      <c r="B487" s="8"/>
      <c r="C487" s="8"/>
      <c r="D487" s="8"/>
      <c r="E487" s="8"/>
      <c r="F487" s="8"/>
      <c r="G487" s="8"/>
      <c r="H487" s="8"/>
      <c r="J487" s="8"/>
      <c r="L487" s="8"/>
      <c r="M487" s="8"/>
      <c r="R487" s="8"/>
      <c r="S487" s="8"/>
    </row>
    <row r="488" spans="1:19">
      <c r="A488" s="8"/>
      <c r="B488" s="8"/>
      <c r="C488" s="8"/>
      <c r="D488" s="8"/>
      <c r="E488" s="8"/>
      <c r="F488" s="8"/>
      <c r="G488" s="8"/>
      <c r="H488" s="8"/>
      <c r="J488" s="8"/>
      <c r="L488" s="8"/>
      <c r="M488" s="8"/>
      <c r="R488" s="8"/>
      <c r="S488" s="8"/>
    </row>
    <row r="489" spans="1:19">
      <c r="A489" s="8"/>
      <c r="B489" s="8"/>
      <c r="C489" s="8"/>
      <c r="D489" s="8"/>
      <c r="E489" s="8"/>
      <c r="F489" s="8"/>
      <c r="G489" s="8"/>
      <c r="H489" s="8"/>
      <c r="J489" s="8"/>
      <c r="L489" s="8"/>
      <c r="M489" s="8"/>
      <c r="R489" s="8"/>
      <c r="S489" s="8"/>
    </row>
    <row r="490" spans="1:19">
      <c r="A490" s="8"/>
      <c r="B490" s="8"/>
      <c r="C490" s="8"/>
      <c r="D490" s="8"/>
      <c r="E490" s="8"/>
      <c r="F490" s="8"/>
      <c r="G490" s="8"/>
      <c r="H490" s="8"/>
      <c r="J490" s="8"/>
      <c r="L490" s="8"/>
      <c r="M490" s="8"/>
      <c r="R490" s="8"/>
      <c r="S490" s="8"/>
    </row>
    <row r="491" spans="1:19">
      <c r="A491" s="8"/>
      <c r="B491" s="8"/>
      <c r="C491" s="8"/>
      <c r="D491" s="8"/>
      <c r="E491" s="8"/>
      <c r="F491" s="8"/>
      <c r="G491" s="8"/>
      <c r="H491" s="8"/>
      <c r="J491" s="8"/>
      <c r="L491" s="8"/>
      <c r="M491" s="8"/>
      <c r="R491" s="8"/>
      <c r="S491" s="8"/>
    </row>
    <row r="492" spans="1:19">
      <c r="A492" s="8"/>
      <c r="B492" s="8"/>
      <c r="C492" s="8"/>
      <c r="D492" s="8"/>
      <c r="E492" s="8"/>
      <c r="F492" s="8"/>
      <c r="G492" s="8"/>
      <c r="H492" s="8"/>
      <c r="J492" s="8"/>
      <c r="L492" s="8"/>
      <c r="M492" s="8"/>
      <c r="R492" s="8"/>
      <c r="S492" s="8"/>
    </row>
    <row r="493" spans="1:19">
      <c r="A493" s="8"/>
      <c r="B493" s="8"/>
      <c r="C493" s="8"/>
      <c r="D493" s="8"/>
      <c r="E493" s="8"/>
      <c r="F493" s="8"/>
      <c r="G493" s="8"/>
      <c r="H493" s="8"/>
      <c r="J493" s="8"/>
      <c r="L493" s="8"/>
      <c r="M493" s="8"/>
      <c r="R493" s="8"/>
      <c r="S493" s="8"/>
    </row>
    <row r="494" spans="1:19">
      <c r="A494" s="8"/>
      <c r="B494" s="8"/>
      <c r="C494" s="8"/>
      <c r="D494" s="8"/>
      <c r="E494" s="8"/>
      <c r="F494" s="8"/>
      <c r="G494" s="8"/>
      <c r="H494" s="8"/>
      <c r="J494" s="8"/>
      <c r="L494" s="8"/>
      <c r="M494" s="8"/>
      <c r="R494" s="8"/>
      <c r="S494" s="8"/>
    </row>
    <row r="495" spans="1:19">
      <c r="A495" s="8"/>
      <c r="B495" s="8"/>
      <c r="C495" s="8"/>
      <c r="D495" s="8"/>
      <c r="E495" s="8"/>
      <c r="F495" s="8"/>
      <c r="G495" s="8"/>
      <c r="H495" s="8"/>
      <c r="J495" s="8"/>
      <c r="L495" s="8"/>
      <c r="M495" s="8"/>
      <c r="R495" s="8"/>
      <c r="S495" s="8"/>
    </row>
    <row r="496" spans="1:19">
      <c r="A496" s="8"/>
      <c r="B496" s="8"/>
      <c r="C496" s="8"/>
      <c r="D496" s="8"/>
      <c r="E496" s="8"/>
      <c r="F496" s="8"/>
      <c r="G496" s="8"/>
      <c r="H496" s="8"/>
      <c r="J496" s="8"/>
      <c r="L496" s="8"/>
      <c r="M496" s="8"/>
      <c r="R496" s="8"/>
      <c r="S496" s="8"/>
    </row>
    <row r="497" spans="1:19">
      <c r="A497" s="8"/>
      <c r="B497" s="8"/>
      <c r="C497" s="8"/>
      <c r="D497" s="8"/>
      <c r="E497" s="8"/>
      <c r="F497" s="8"/>
      <c r="G497" s="8"/>
      <c r="H497" s="8"/>
      <c r="J497" s="8"/>
      <c r="L497" s="8"/>
      <c r="M497" s="8"/>
      <c r="R497" s="8"/>
      <c r="S497" s="8"/>
    </row>
    <row r="498" spans="1:19">
      <c r="A498" s="8"/>
      <c r="B498" s="8"/>
      <c r="C498" s="8"/>
      <c r="D498" s="8"/>
      <c r="E498" s="8"/>
      <c r="F498" s="8"/>
      <c r="G498" s="8"/>
      <c r="H498" s="8"/>
      <c r="J498" s="8"/>
      <c r="L498" s="8"/>
      <c r="M498" s="8"/>
      <c r="R498" s="8"/>
      <c r="S498" s="8"/>
    </row>
    <row r="499" spans="1:19">
      <c r="A499" s="8"/>
      <c r="B499" s="8"/>
      <c r="C499" s="8"/>
      <c r="D499" s="8"/>
      <c r="E499" s="8"/>
      <c r="F499" s="8"/>
      <c r="G499" s="8"/>
      <c r="H499" s="8"/>
      <c r="J499" s="8"/>
      <c r="L499" s="8"/>
      <c r="M499" s="8"/>
      <c r="R499" s="8"/>
      <c r="S499" s="8"/>
    </row>
    <row r="500" spans="1:19">
      <c r="A500" s="8"/>
      <c r="B500" s="8"/>
      <c r="C500" s="8"/>
      <c r="D500" s="8"/>
      <c r="E500" s="8"/>
      <c r="F500" s="8"/>
      <c r="G500" s="8"/>
      <c r="H500" s="8"/>
      <c r="J500" s="8"/>
      <c r="L500" s="8"/>
      <c r="M500" s="8"/>
      <c r="R500" s="8"/>
      <c r="S500" s="8"/>
    </row>
    <row r="501" spans="1:19">
      <c r="A501" s="8"/>
      <c r="B501" s="8"/>
      <c r="C501" s="8"/>
      <c r="D501" s="8"/>
      <c r="E501" s="8"/>
      <c r="F501" s="8"/>
      <c r="G501" s="8"/>
      <c r="H501" s="8"/>
      <c r="J501" s="8"/>
      <c r="L501" s="8"/>
      <c r="M501" s="8"/>
      <c r="R501" s="8"/>
      <c r="S501" s="8"/>
    </row>
    <row r="502" spans="1:19">
      <c r="A502" s="8"/>
      <c r="B502" s="8"/>
      <c r="C502" s="8"/>
      <c r="D502" s="8"/>
      <c r="E502" s="8"/>
      <c r="F502" s="8"/>
      <c r="G502" s="8"/>
      <c r="H502" s="8"/>
      <c r="J502" s="8"/>
      <c r="L502" s="8"/>
      <c r="M502" s="8"/>
      <c r="R502" s="8"/>
      <c r="S502" s="8"/>
    </row>
    <row r="503" spans="1:19">
      <c r="A503" s="8"/>
      <c r="B503" s="8"/>
      <c r="C503" s="8"/>
      <c r="D503" s="8"/>
      <c r="E503" s="8"/>
      <c r="F503" s="8"/>
      <c r="G503" s="8"/>
      <c r="H503" s="8"/>
      <c r="J503" s="8"/>
      <c r="L503" s="8"/>
      <c r="M503" s="8"/>
      <c r="R503" s="8"/>
      <c r="S503" s="8"/>
    </row>
    <row r="504" spans="1:19">
      <c r="A504" s="8"/>
      <c r="B504" s="8"/>
      <c r="C504" s="8"/>
      <c r="D504" s="8"/>
      <c r="E504" s="8"/>
      <c r="F504" s="8"/>
      <c r="G504" s="8"/>
      <c r="H504" s="8"/>
      <c r="J504" s="8"/>
      <c r="L504" s="8"/>
      <c r="M504" s="8"/>
      <c r="R504" s="8"/>
      <c r="S504" s="8"/>
    </row>
    <row r="505" spans="1:19">
      <c r="A505" s="8"/>
      <c r="B505" s="8"/>
      <c r="C505" s="8"/>
      <c r="D505" s="8"/>
      <c r="E505" s="8"/>
      <c r="F505" s="8"/>
      <c r="G505" s="8"/>
      <c r="H505" s="8"/>
      <c r="J505" s="8"/>
      <c r="L505" s="8"/>
      <c r="M505" s="8"/>
      <c r="R505" s="8"/>
      <c r="S505" s="8"/>
    </row>
    <row r="506" spans="1:19">
      <c r="A506" s="8"/>
      <c r="B506" s="8"/>
      <c r="C506" s="8"/>
      <c r="D506" s="8"/>
      <c r="E506" s="8"/>
      <c r="F506" s="8"/>
      <c r="G506" s="8"/>
      <c r="H506" s="8"/>
      <c r="J506" s="8"/>
      <c r="L506" s="8"/>
      <c r="M506" s="8"/>
      <c r="R506" s="8"/>
      <c r="S506" s="8"/>
    </row>
    <row r="507" spans="1:19">
      <c r="A507" s="8"/>
      <c r="B507" s="8"/>
      <c r="C507" s="8"/>
      <c r="D507" s="8"/>
      <c r="E507" s="8"/>
      <c r="F507" s="8"/>
      <c r="G507" s="8"/>
      <c r="H507" s="8"/>
      <c r="J507" s="8"/>
      <c r="L507" s="8"/>
      <c r="M507" s="8"/>
      <c r="R507" s="8"/>
      <c r="S507" s="8"/>
    </row>
    <row r="508" spans="1:19">
      <c r="A508" s="8"/>
      <c r="B508" s="8"/>
      <c r="C508" s="8"/>
      <c r="D508" s="8"/>
      <c r="E508" s="8"/>
      <c r="F508" s="8"/>
      <c r="G508" s="8"/>
      <c r="H508" s="8"/>
      <c r="J508" s="8"/>
      <c r="L508" s="8"/>
      <c r="M508" s="8"/>
      <c r="R508" s="8"/>
      <c r="S508" s="8"/>
    </row>
    <row r="509" spans="1:19">
      <c r="A509" s="8"/>
      <c r="B509" s="8"/>
      <c r="C509" s="8"/>
      <c r="D509" s="8"/>
      <c r="E509" s="8"/>
      <c r="F509" s="8"/>
      <c r="G509" s="8"/>
      <c r="H509" s="8"/>
      <c r="J509" s="8"/>
      <c r="L509" s="8"/>
      <c r="M509" s="8"/>
      <c r="R509" s="8"/>
      <c r="S509" s="8"/>
    </row>
    <row r="510" spans="1:19">
      <c r="A510" s="8"/>
      <c r="B510" s="8"/>
      <c r="C510" s="8"/>
      <c r="D510" s="8"/>
      <c r="E510" s="8"/>
      <c r="F510" s="8"/>
      <c r="G510" s="8"/>
      <c r="H510" s="8"/>
      <c r="J510" s="8"/>
      <c r="L510" s="8"/>
      <c r="M510" s="8"/>
      <c r="R510" s="8"/>
      <c r="S510" s="8"/>
    </row>
    <row r="511" spans="1:19">
      <c r="A511" s="8"/>
      <c r="B511" s="8"/>
      <c r="C511" s="8"/>
      <c r="D511" s="8"/>
      <c r="E511" s="8"/>
      <c r="F511" s="8"/>
      <c r="G511" s="8"/>
      <c r="H511" s="8"/>
      <c r="J511" s="8"/>
      <c r="L511" s="8"/>
      <c r="M511" s="8"/>
      <c r="R511" s="8"/>
      <c r="S511" s="8"/>
    </row>
    <row r="512" spans="1:19">
      <c r="A512" s="8"/>
      <c r="B512" s="8"/>
      <c r="C512" s="8"/>
      <c r="D512" s="8"/>
      <c r="E512" s="8"/>
      <c r="F512" s="8"/>
      <c r="G512" s="8"/>
      <c r="H512" s="8"/>
      <c r="J512" s="8"/>
      <c r="L512" s="8"/>
      <c r="M512" s="8"/>
      <c r="R512" s="8"/>
      <c r="S512" s="8"/>
    </row>
    <row r="513" spans="1:19">
      <c r="A513" s="8"/>
      <c r="B513" s="8"/>
      <c r="C513" s="8"/>
      <c r="D513" s="8"/>
      <c r="E513" s="8"/>
      <c r="F513" s="8"/>
      <c r="G513" s="8"/>
      <c r="H513" s="8"/>
      <c r="J513" s="8"/>
      <c r="L513" s="8"/>
      <c r="M513" s="8"/>
      <c r="R513" s="8"/>
      <c r="S513" s="8"/>
    </row>
    <row r="514" spans="1:19">
      <c r="A514" s="8"/>
      <c r="B514" s="8"/>
      <c r="C514" s="8"/>
      <c r="D514" s="8"/>
      <c r="E514" s="8"/>
      <c r="F514" s="8"/>
      <c r="G514" s="8"/>
      <c r="H514" s="8"/>
      <c r="J514" s="8"/>
      <c r="L514" s="8"/>
      <c r="M514" s="8"/>
      <c r="R514" s="8"/>
      <c r="S514" s="8"/>
    </row>
    <row r="515" spans="1:19">
      <c r="A515" s="8"/>
      <c r="B515" s="8"/>
      <c r="C515" s="8"/>
      <c r="D515" s="8"/>
      <c r="E515" s="8"/>
      <c r="F515" s="8"/>
      <c r="G515" s="8"/>
      <c r="H515" s="8"/>
      <c r="J515" s="8"/>
      <c r="L515" s="8"/>
      <c r="M515" s="8"/>
      <c r="R515" s="8"/>
      <c r="S515" s="8"/>
    </row>
    <row r="516" spans="1:19">
      <c r="A516" s="8"/>
      <c r="B516" s="8"/>
      <c r="C516" s="8"/>
      <c r="D516" s="8"/>
      <c r="E516" s="8"/>
      <c r="F516" s="8"/>
      <c r="G516" s="8"/>
      <c r="H516" s="8"/>
      <c r="J516" s="8"/>
      <c r="L516" s="8"/>
      <c r="M516" s="8"/>
      <c r="R516" s="8"/>
      <c r="S516" s="8"/>
    </row>
    <row r="517" spans="1:19">
      <c r="A517" s="8"/>
      <c r="B517" s="8"/>
      <c r="C517" s="8"/>
      <c r="D517" s="8"/>
      <c r="E517" s="8"/>
      <c r="F517" s="8"/>
      <c r="G517" s="8"/>
      <c r="H517" s="8"/>
      <c r="J517" s="8"/>
      <c r="L517" s="8"/>
      <c r="M517" s="8"/>
      <c r="R517" s="8"/>
      <c r="S517" s="8"/>
    </row>
    <row r="518" spans="1:19">
      <c r="A518" s="8"/>
      <c r="B518" s="8"/>
      <c r="C518" s="8"/>
      <c r="D518" s="8"/>
      <c r="E518" s="8"/>
      <c r="F518" s="8"/>
      <c r="G518" s="8"/>
      <c r="H518" s="8"/>
      <c r="J518" s="8"/>
      <c r="L518" s="8"/>
      <c r="M518" s="8"/>
      <c r="R518" s="8"/>
      <c r="S518" s="8"/>
    </row>
    <row r="519" spans="1:19">
      <c r="A519" s="8"/>
      <c r="B519" s="8"/>
      <c r="C519" s="8"/>
      <c r="D519" s="8"/>
      <c r="E519" s="8"/>
      <c r="F519" s="8"/>
      <c r="G519" s="8"/>
      <c r="H519" s="8"/>
      <c r="J519" s="8"/>
      <c r="L519" s="8"/>
      <c r="M519" s="8"/>
      <c r="R519" s="8"/>
      <c r="S519" s="8"/>
    </row>
    <row r="520" spans="1:19">
      <c r="A520" s="8"/>
      <c r="B520" s="8"/>
      <c r="C520" s="8"/>
      <c r="D520" s="8"/>
      <c r="E520" s="8"/>
      <c r="F520" s="8"/>
      <c r="G520" s="8"/>
      <c r="H520" s="8"/>
      <c r="J520" s="8"/>
      <c r="L520" s="8"/>
      <c r="M520" s="8"/>
      <c r="R520" s="8"/>
      <c r="S520" s="8"/>
    </row>
    <row r="521" spans="1:19">
      <c r="A521" s="8"/>
      <c r="B521" s="8"/>
      <c r="C521" s="8"/>
      <c r="D521" s="8"/>
      <c r="E521" s="8"/>
      <c r="F521" s="8"/>
      <c r="G521" s="8"/>
      <c r="H521" s="8"/>
      <c r="J521" s="8"/>
      <c r="L521" s="8"/>
      <c r="M521" s="8"/>
      <c r="R521" s="8"/>
      <c r="S521" s="8"/>
    </row>
    <row r="522" spans="1:19">
      <c r="A522" s="8"/>
      <c r="B522" s="8"/>
      <c r="C522" s="8"/>
      <c r="D522" s="8"/>
      <c r="E522" s="8"/>
      <c r="F522" s="8"/>
      <c r="G522" s="8"/>
      <c r="H522" s="8"/>
      <c r="J522" s="8"/>
      <c r="L522" s="8"/>
      <c r="M522" s="8"/>
      <c r="R522" s="8"/>
      <c r="S522" s="8"/>
    </row>
    <row r="523" spans="1:19">
      <c r="A523" s="8"/>
      <c r="B523" s="8"/>
      <c r="C523" s="8"/>
      <c r="D523" s="8"/>
      <c r="E523" s="8"/>
      <c r="F523" s="8"/>
      <c r="G523" s="8"/>
      <c r="H523" s="8"/>
      <c r="J523" s="8"/>
      <c r="L523" s="8"/>
      <c r="M523" s="8"/>
      <c r="R523" s="8"/>
      <c r="S523" s="8"/>
    </row>
    <row r="524" spans="1:19">
      <c r="A524" s="8"/>
      <c r="B524" s="8"/>
      <c r="C524" s="8"/>
      <c r="D524" s="8"/>
      <c r="E524" s="8"/>
      <c r="F524" s="8"/>
      <c r="G524" s="8"/>
      <c r="H524" s="8"/>
      <c r="J524" s="8"/>
      <c r="L524" s="8"/>
      <c r="M524" s="8"/>
      <c r="R524" s="8"/>
      <c r="S524" s="8"/>
    </row>
    <row r="525" spans="1:19">
      <c r="A525" s="8"/>
      <c r="B525" s="8"/>
      <c r="C525" s="8"/>
      <c r="D525" s="8"/>
      <c r="E525" s="8"/>
      <c r="F525" s="8"/>
      <c r="G525" s="8"/>
      <c r="H525" s="8"/>
      <c r="J525" s="8"/>
      <c r="L525" s="8"/>
      <c r="M525" s="8"/>
      <c r="R525" s="8"/>
      <c r="S525" s="8"/>
    </row>
    <row r="526" spans="1:19">
      <c r="A526" s="8"/>
      <c r="B526" s="8"/>
      <c r="C526" s="8"/>
      <c r="D526" s="8"/>
      <c r="E526" s="8"/>
      <c r="F526" s="8"/>
      <c r="G526" s="8"/>
      <c r="H526" s="8"/>
      <c r="J526" s="8"/>
      <c r="L526" s="8"/>
      <c r="M526" s="8"/>
      <c r="R526" s="8"/>
      <c r="S526" s="8"/>
    </row>
    <row r="527" spans="1:19">
      <c r="A527" s="8"/>
      <c r="B527" s="8"/>
      <c r="C527" s="8"/>
      <c r="D527" s="8"/>
      <c r="E527" s="8"/>
      <c r="F527" s="8"/>
      <c r="G527" s="8"/>
      <c r="H527" s="8"/>
      <c r="J527" s="8"/>
      <c r="L527" s="8"/>
      <c r="M527" s="8"/>
      <c r="R527" s="8"/>
      <c r="S527" s="8"/>
    </row>
    <row r="528" spans="1:19">
      <c r="A528" s="8"/>
      <c r="B528" s="8"/>
      <c r="C528" s="8"/>
      <c r="D528" s="8"/>
      <c r="E528" s="8"/>
      <c r="F528" s="8"/>
      <c r="G528" s="8"/>
      <c r="H528" s="8"/>
      <c r="J528" s="8"/>
      <c r="L528" s="8"/>
      <c r="M528" s="8"/>
      <c r="R528" s="8"/>
      <c r="S528" s="8"/>
    </row>
    <row r="529" spans="1:19">
      <c r="A529" s="8"/>
      <c r="B529" s="8"/>
      <c r="C529" s="8"/>
      <c r="D529" s="8"/>
      <c r="E529" s="8"/>
      <c r="F529" s="8"/>
      <c r="G529" s="8"/>
      <c r="H529" s="8"/>
      <c r="J529" s="8"/>
      <c r="L529" s="8"/>
      <c r="M529" s="8"/>
      <c r="R529" s="8"/>
      <c r="S529" s="8"/>
    </row>
    <row r="530" spans="1:19">
      <c r="A530" s="8"/>
      <c r="B530" s="8"/>
      <c r="C530" s="8"/>
      <c r="D530" s="8"/>
      <c r="E530" s="8"/>
      <c r="F530" s="8"/>
      <c r="G530" s="8"/>
      <c r="H530" s="8"/>
      <c r="J530" s="8"/>
      <c r="L530" s="8"/>
      <c r="M530" s="8"/>
      <c r="R530" s="8"/>
      <c r="S530" s="8"/>
    </row>
    <row r="531" spans="1:19">
      <c r="A531" s="8"/>
      <c r="B531" s="8"/>
      <c r="C531" s="8"/>
      <c r="D531" s="8"/>
      <c r="E531" s="8"/>
      <c r="F531" s="8"/>
      <c r="G531" s="8"/>
      <c r="H531" s="8"/>
      <c r="J531" s="8"/>
      <c r="L531" s="8"/>
      <c r="M531" s="8"/>
      <c r="R531" s="8"/>
      <c r="S531" s="8"/>
    </row>
    <row r="532" spans="1:19">
      <c r="A532" s="8"/>
      <c r="B532" s="8"/>
      <c r="C532" s="8"/>
      <c r="D532" s="8"/>
      <c r="E532" s="8"/>
      <c r="F532" s="8"/>
      <c r="G532" s="8"/>
      <c r="H532" s="8"/>
      <c r="J532" s="8"/>
      <c r="L532" s="8"/>
      <c r="M532" s="8"/>
      <c r="R532" s="8"/>
      <c r="S532" s="8"/>
    </row>
    <row r="533" spans="1:19">
      <c r="A533" s="8"/>
      <c r="B533" s="8"/>
      <c r="C533" s="8"/>
      <c r="D533" s="8"/>
      <c r="E533" s="8"/>
      <c r="F533" s="8"/>
      <c r="G533" s="8"/>
      <c r="H533" s="8"/>
      <c r="J533" s="8"/>
      <c r="L533" s="8"/>
      <c r="M533" s="8"/>
      <c r="R533" s="8"/>
      <c r="S533" s="8"/>
    </row>
    <row r="534" spans="1:19">
      <c r="A534" s="8"/>
      <c r="B534" s="8"/>
      <c r="C534" s="8"/>
      <c r="D534" s="8"/>
      <c r="E534" s="8"/>
      <c r="F534" s="8"/>
      <c r="G534" s="8"/>
      <c r="H534" s="8"/>
      <c r="J534" s="8"/>
      <c r="L534" s="8"/>
      <c r="M534" s="8"/>
      <c r="R534" s="8"/>
      <c r="S534" s="8"/>
    </row>
    <row r="535" spans="1:19">
      <c r="A535" s="8"/>
      <c r="B535" s="8"/>
      <c r="C535" s="8"/>
      <c r="D535" s="8"/>
      <c r="E535" s="8"/>
      <c r="F535" s="8"/>
      <c r="G535" s="8"/>
      <c r="H535" s="8"/>
      <c r="J535" s="8"/>
      <c r="L535" s="8"/>
      <c r="M535" s="8"/>
      <c r="R535" s="8"/>
      <c r="S535" s="8"/>
    </row>
    <row r="536" spans="1:19">
      <c r="A536" s="8"/>
      <c r="B536" s="8"/>
      <c r="C536" s="8"/>
      <c r="D536" s="8"/>
      <c r="E536" s="8"/>
      <c r="F536" s="8"/>
      <c r="G536" s="8"/>
      <c r="H536" s="8"/>
      <c r="J536" s="8"/>
      <c r="L536" s="8"/>
      <c r="M536" s="8"/>
      <c r="R536" s="8"/>
      <c r="S536" s="8"/>
    </row>
    <row r="537" spans="1:19">
      <c r="A537" s="8"/>
      <c r="B537" s="8"/>
      <c r="C537" s="8"/>
      <c r="D537" s="8"/>
      <c r="E537" s="8"/>
      <c r="F537" s="8"/>
      <c r="G537" s="8"/>
      <c r="H537" s="8"/>
      <c r="J537" s="8"/>
      <c r="L537" s="8"/>
      <c r="M537" s="8"/>
      <c r="R537" s="8"/>
      <c r="S537" s="8"/>
    </row>
    <row r="538" spans="1:19">
      <c r="A538" s="8"/>
      <c r="B538" s="8"/>
      <c r="C538" s="8"/>
      <c r="D538" s="8"/>
      <c r="E538" s="8"/>
      <c r="F538" s="8"/>
      <c r="G538" s="8"/>
      <c r="H538" s="8"/>
      <c r="J538" s="8"/>
      <c r="L538" s="8"/>
      <c r="M538" s="8"/>
      <c r="R538" s="8"/>
      <c r="S538" s="8"/>
    </row>
    <row r="539" spans="1:19">
      <c r="A539" s="8"/>
      <c r="B539" s="8"/>
      <c r="C539" s="8"/>
      <c r="D539" s="8"/>
      <c r="E539" s="8"/>
      <c r="F539" s="8"/>
      <c r="G539" s="8"/>
      <c r="H539" s="8"/>
      <c r="J539" s="8"/>
      <c r="L539" s="8"/>
      <c r="M539" s="8"/>
      <c r="R539" s="8"/>
      <c r="S539" s="8"/>
    </row>
    <row r="540" spans="1:19">
      <c r="A540" s="8"/>
      <c r="B540" s="8"/>
      <c r="C540" s="8"/>
      <c r="D540" s="8"/>
      <c r="E540" s="8"/>
      <c r="F540" s="8"/>
      <c r="G540" s="8"/>
      <c r="H540" s="8"/>
      <c r="J540" s="8"/>
      <c r="L540" s="8"/>
      <c r="M540" s="8"/>
      <c r="R540" s="8"/>
      <c r="S540" s="8"/>
    </row>
    <row r="541" spans="1:19">
      <c r="A541" s="8"/>
      <c r="B541" s="8"/>
      <c r="C541" s="8"/>
      <c r="D541" s="8"/>
      <c r="E541" s="8"/>
      <c r="F541" s="8"/>
      <c r="G541" s="8"/>
      <c r="H541" s="8"/>
      <c r="J541" s="8"/>
      <c r="L541" s="8"/>
      <c r="M541" s="8"/>
      <c r="R541" s="8"/>
      <c r="S541" s="8"/>
    </row>
    <row r="542" spans="1:19">
      <c r="A542" s="8"/>
      <c r="B542" s="8"/>
      <c r="C542" s="8"/>
      <c r="D542" s="8"/>
      <c r="E542" s="8"/>
      <c r="F542" s="8"/>
      <c r="G542" s="8"/>
      <c r="H542" s="8"/>
      <c r="J542" s="8"/>
      <c r="L542" s="8"/>
      <c r="M542" s="8"/>
      <c r="R542" s="8"/>
      <c r="S542" s="8"/>
    </row>
    <row r="543" spans="1:19">
      <c r="A543" s="8"/>
      <c r="B543" s="8"/>
      <c r="C543" s="8"/>
      <c r="D543" s="8"/>
      <c r="E543" s="8"/>
      <c r="F543" s="8"/>
      <c r="G543" s="8"/>
      <c r="H543" s="8"/>
      <c r="J543" s="8"/>
      <c r="L543" s="8"/>
      <c r="M543" s="8"/>
      <c r="R543" s="8"/>
      <c r="S543" s="8"/>
    </row>
    <row r="544" spans="1:19">
      <c r="A544" s="8"/>
      <c r="B544" s="8"/>
      <c r="C544" s="8"/>
      <c r="D544" s="8"/>
      <c r="E544" s="8"/>
      <c r="F544" s="8"/>
      <c r="G544" s="8"/>
      <c r="H544" s="8"/>
      <c r="J544" s="8"/>
      <c r="L544" s="8"/>
      <c r="M544" s="8"/>
      <c r="R544" s="8"/>
      <c r="S544" s="8"/>
    </row>
    <row r="545" spans="1:19">
      <c r="A545" s="8"/>
      <c r="B545" s="8"/>
      <c r="C545" s="8"/>
      <c r="D545" s="8"/>
      <c r="E545" s="8"/>
      <c r="F545" s="8"/>
      <c r="G545" s="8"/>
      <c r="H545" s="8"/>
      <c r="J545" s="8"/>
      <c r="L545" s="8"/>
      <c r="M545" s="8"/>
      <c r="R545" s="8"/>
      <c r="S545" s="8"/>
    </row>
    <row r="546" spans="1:19">
      <c r="A546" s="8"/>
      <c r="B546" s="8"/>
      <c r="C546" s="8"/>
      <c r="D546" s="8"/>
      <c r="E546" s="8"/>
      <c r="F546" s="8"/>
      <c r="G546" s="8"/>
      <c r="H546" s="8"/>
      <c r="J546" s="8"/>
      <c r="L546" s="8"/>
      <c r="M546" s="8"/>
      <c r="R546" s="8"/>
      <c r="S546" s="8"/>
    </row>
    <row r="547" spans="1:19">
      <c r="A547" s="8"/>
      <c r="B547" s="8"/>
      <c r="C547" s="8"/>
      <c r="D547" s="8"/>
      <c r="E547" s="8"/>
      <c r="F547" s="8"/>
      <c r="G547" s="8"/>
      <c r="H547" s="8"/>
      <c r="J547" s="8"/>
      <c r="L547" s="8"/>
      <c r="M547" s="8"/>
      <c r="R547" s="8"/>
      <c r="S547" s="8"/>
    </row>
    <row r="548" spans="1:19">
      <c r="A548" s="8"/>
      <c r="B548" s="8"/>
      <c r="C548" s="8"/>
      <c r="D548" s="8"/>
      <c r="E548" s="8"/>
      <c r="F548" s="8"/>
      <c r="G548" s="8"/>
      <c r="H548" s="8"/>
      <c r="J548" s="8"/>
      <c r="L548" s="8"/>
      <c r="M548" s="8"/>
      <c r="R548" s="8"/>
      <c r="S548" s="8"/>
    </row>
    <row r="549" spans="1:19">
      <c r="A549" s="8"/>
      <c r="B549" s="8"/>
      <c r="C549" s="8"/>
      <c r="D549" s="8"/>
      <c r="E549" s="8"/>
      <c r="F549" s="8"/>
      <c r="G549" s="8"/>
      <c r="H549" s="8"/>
      <c r="J549" s="8"/>
      <c r="L549" s="8"/>
      <c r="M549" s="8"/>
      <c r="R549" s="8"/>
      <c r="S549" s="8"/>
    </row>
    <row r="550" spans="1:19">
      <c r="A550" s="8"/>
      <c r="B550" s="8"/>
      <c r="C550" s="8"/>
      <c r="D550" s="8"/>
      <c r="E550" s="8"/>
      <c r="F550" s="8"/>
      <c r="G550" s="8"/>
      <c r="H550" s="8"/>
      <c r="J550" s="8"/>
      <c r="L550" s="8"/>
      <c r="M550" s="8"/>
      <c r="R550" s="8"/>
      <c r="S550" s="8"/>
    </row>
    <row r="551" spans="1:19">
      <c r="A551" s="8"/>
      <c r="B551" s="8"/>
      <c r="C551" s="8"/>
      <c r="D551" s="8"/>
      <c r="E551" s="8"/>
      <c r="F551" s="8"/>
      <c r="G551" s="8"/>
      <c r="H551" s="8"/>
      <c r="J551" s="8"/>
      <c r="L551" s="8"/>
      <c r="M551" s="8"/>
      <c r="R551" s="8"/>
      <c r="S551" s="8"/>
    </row>
    <row r="552" spans="1:19">
      <c r="A552" s="8"/>
      <c r="B552" s="8"/>
      <c r="C552" s="8"/>
      <c r="D552" s="8"/>
      <c r="E552" s="8"/>
      <c r="F552" s="8"/>
      <c r="G552" s="8"/>
      <c r="H552" s="8"/>
      <c r="J552" s="8"/>
      <c r="L552" s="8"/>
      <c r="M552" s="8"/>
      <c r="R552" s="8"/>
      <c r="S552" s="8"/>
    </row>
    <row r="553" spans="1:19">
      <c r="A553" s="8"/>
      <c r="B553" s="8"/>
      <c r="C553" s="8"/>
      <c r="D553" s="8"/>
      <c r="E553" s="8"/>
      <c r="F553" s="8"/>
      <c r="G553" s="8"/>
      <c r="H553" s="8"/>
      <c r="J553" s="8"/>
      <c r="L553" s="8"/>
      <c r="M553" s="8"/>
      <c r="R553" s="8"/>
      <c r="S553" s="8"/>
    </row>
    <row r="554" spans="1:19">
      <c r="A554" s="8"/>
      <c r="B554" s="8"/>
      <c r="C554" s="8"/>
      <c r="D554" s="8"/>
      <c r="E554" s="8"/>
      <c r="F554" s="8"/>
      <c r="G554" s="8"/>
      <c r="H554" s="8"/>
      <c r="J554" s="8"/>
      <c r="L554" s="8"/>
      <c r="M554" s="8"/>
      <c r="R554" s="8"/>
      <c r="S554" s="8"/>
    </row>
    <row r="555" spans="1:19">
      <c r="A555" s="8"/>
      <c r="B555" s="8"/>
      <c r="C555" s="8"/>
      <c r="D555" s="8"/>
      <c r="E555" s="8"/>
      <c r="F555" s="8"/>
      <c r="G555" s="8"/>
      <c r="H555" s="8"/>
      <c r="J555" s="8"/>
      <c r="L555" s="8"/>
      <c r="M555" s="8"/>
      <c r="R555" s="8"/>
      <c r="S555" s="8"/>
    </row>
    <row r="556" spans="1:19">
      <c r="A556" s="8"/>
      <c r="B556" s="8"/>
      <c r="C556" s="8"/>
      <c r="D556" s="8"/>
      <c r="E556" s="8"/>
      <c r="F556" s="8"/>
      <c r="G556" s="8"/>
      <c r="H556" s="8"/>
      <c r="J556" s="8"/>
      <c r="L556" s="8"/>
      <c r="M556" s="8"/>
      <c r="R556" s="8"/>
      <c r="S556" s="8"/>
    </row>
    <row r="557" spans="1:19">
      <c r="A557" s="8"/>
      <c r="B557" s="8"/>
      <c r="C557" s="8"/>
      <c r="D557" s="8"/>
      <c r="E557" s="8"/>
      <c r="F557" s="8"/>
      <c r="G557" s="8"/>
      <c r="H557" s="8"/>
      <c r="J557" s="8"/>
      <c r="L557" s="8"/>
      <c r="M557" s="8"/>
      <c r="R557" s="8"/>
      <c r="S557" s="8"/>
    </row>
    <row r="558" spans="1:19">
      <c r="A558" s="8"/>
      <c r="B558" s="8"/>
      <c r="C558" s="8"/>
      <c r="D558" s="8"/>
      <c r="E558" s="8"/>
      <c r="F558" s="8"/>
      <c r="G558" s="8"/>
      <c r="H558" s="8"/>
      <c r="J558" s="8"/>
      <c r="L558" s="8"/>
      <c r="M558" s="8"/>
      <c r="R558" s="8"/>
      <c r="S558" s="8"/>
    </row>
    <row r="559" spans="1:19">
      <c r="A559" s="8"/>
      <c r="B559" s="8"/>
      <c r="C559" s="8"/>
      <c r="D559" s="8"/>
      <c r="E559" s="8"/>
      <c r="F559" s="8"/>
      <c r="G559" s="8"/>
      <c r="H559" s="8"/>
      <c r="J559" s="8"/>
      <c r="L559" s="8"/>
      <c r="M559" s="8"/>
      <c r="R559" s="8"/>
      <c r="S559" s="8"/>
    </row>
    <row r="560" spans="1:19">
      <c r="A560" s="8"/>
      <c r="B560" s="8"/>
      <c r="C560" s="8"/>
      <c r="D560" s="8"/>
      <c r="E560" s="8"/>
      <c r="F560" s="8"/>
      <c r="G560" s="8"/>
      <c r="H560" s="8"/>
      <c r="J560" s="8"/>
      <c r="L560" s="8"/>
      <c r="M560" s="8"/>
      <c r="R560" s="8"/>
      <c r="S560" s="8"/>
    </row>
    <row r="561" spans="1:19">
      <c r="A561" s="8"/>
      <c r="B561" s="8"/>
      <c r="C561" s="8"/>
      <c r="D561" s="8"/>
      <c r="E561" s="8"/>
      <c r="F561" s="8"/>
      <c r="G561" s="8"/>
      <c r="H561" s="8"/>
      <c r="J561" s="8"/>
      <c r="L561" s="8"/>
      <c r="M561" s="8"/>
      <c r="R561" s="8"/>
      <c r="S561" s="8"/>
    </row>
    <row r="562" spans="1:19">
      <c r="A562" s="8"/>
      <c r="B562" s="8"/>
      <c r="C562" s="8"/>
      <c r="D562" s="8"/>
      <c r="E562" s="8"/>
      <c r="F562" s="8"/>
      <c r="G562" s="8"/>
      <c r="H562" s="8"/>
      <c r="J562" s="8"/>
      <c r="L562" s="8"/>
      <c r="M562" s="8"/>
      <c r="R562" s="8"/>
      <c r="S562" s="8"/>
    </row>
    <row r="563" spans="1:19">
      <c r="A563" s="8"/>
      <c r="B563" s="8"/>
      <c r="C563" s="8"/>
      <c r="D563" s="8"/>
      <c r="E563" s="8"/>
      <c r="F563" s="8"/>
      <c r="G563" s="8"/>
      <c r="H563" s="8"/>
      <c r="J563" s="8"/>
      <c r="L563" s="8"/>
      <c r="M563" s="8"/>
      <c r="R563" s="8"/>
      <c r="S563" s="8"/>
    </row>
    <row r="564" spans="1:19">
      <c r="A564" s="8"/>
      <c r="B564" s="8"/>
      <c r="C564" s="8"/>
      <c r="D564" s="8"/>
      <c r="E564" s="8"/>
      <c r="F564" s="8"/>
      <c r="G564" s="8"/>
      <c r="H564" s="8"/>
      <c r="J564" s="8"/>
      <c r="L564" s="8"/>
      <c r="M564" s="8"/>
      <c r="R564" s="8"/>
      <c r="S564" s="8"/>
    </row>
    <row r="565" spans="1:19">
      <c r="A565" s="8"/>
      <c r="B565" s="8"/>
      <c r="C565" s="8"/>
      <c r="D565" s="8"/>
      <c r="E565" s="8"/>
      <c r="F565" s="8"/>
      <c r="G565" s="8"/>
      <c r="H565" s="8"/>
      <c r="J565" s="8"/>
      <c r="L565" s="8"/>
      <c r="M565" s="8"/>
      <c r="R565" s="8"/>
      <c r="S565" s="8"/>
    </row>
    <row r="566" spans="1:19">
      <c r="A566" s="8"/>
      <c r="B566" s="8"/>
      <c r="C566" s="8"/>
      <c r="D566" s="8"/>
      <c r="E566" s="8"/>
      <c r="F566" s="8"/>
      <c r="G566" s="8"/>
      <c r="H566" s="8"/>
      <c r="J566" s="8"/>
      <c r="L566" s="8"/>
      <c r="M566" s="8"/>
      <c r="R566" s="8"/>
      <c r="S566" s="8"/>
    </row>
    <row r="567" spans="1:19">
      <c r="A567" s="8"/>
      <c r="B567" s="8"/>
      <c r="C567" s="8"/>
      <c r="D567" s="8"/>
      <c r="E567" s="8"/>
      <c r="F567" s="8"/>
      <c r="G567" s="8"/>
      <c r="H567" s="8"/>
      <c r="J567" s="8"/>
      <c r="L567" s="8"/>
      <c r="M567" s="8"/>
      <c r="R567" s="8"/>
      <c r="S567" s="8"/>
    </row>
    <row r="568" spans="1:19">
      <c r="A568" s="8"/>
      <c r="B568" s="8"/>
      <c r="C568" s="8"/>
      <c r="D568" s="8"/>
      <c r="E568" s="8"/>
      <c r="F568" s="8"/>
      <c r="G568" s="8"/>
      <c r="H568" s="8"/>
      <c r="J568" s="8"/>
      <c r="L568" s="8"/>
      <c r="M568" s="8"/>
      <c r="R568" s="8"/>
      <c r="S568" s="8"/>
    </row>
    <row r="569" spans="1:19">
      <c r="A569" s="8"/>
      <c r="B569" s="8"/>
      <c r="C569" s="8"/>
      <c r="D569" s="8"/>
      <c r="E569" s="8"/>
      <c r="F569" s="8"/>
      <c r="G569" s="8"/>
      <c r="H569" s="8"/>
      <c r="J569" s="8"/>
      <c r="L569" s="8"/>
      <c r="M569" s="8"/>
      <c r="R569" s="8"/>
      <c r="S569" s="8"/>
    </row>
    <row r="570" spans="1:19">
      <c r="A570" s="8"/>
      <c r="B570" s="8"/>
      <c r="C570" s="8"/>
      <c r="D570" s="8"/>
      <c r="E570" s="8"/>
      <c r="F570" s="8"/>
      <c r="G570" s="8"/>
      <c r="H570" s="8"/>
      <c r="J570" s="8"/>
      <c r="L570" s="8"/>
      <c r="M570" s="8"/>
      <c r="R570" s="8"/>
      <c r="S570" s="8"/>
    </row>
    <row r="571" spans="1:19">
      <c r="A571" s="8"/>
      <c r="B571" s="8"/>
      <c r="C571" s="8"/>
      <c r="D571" s="8"/>
      <c r="E571" s="8"/>
      <c r="F571" s="8"/>
      <c r="G571" s="8"/>
      <c r="H571" s="8"/>
      <c r="J571" s="8"/>
      <c r="L571" s="8"/>
      <c r="M571" s="8"/>
      <c r="R571" s="8"/>
      <c r="S571" s="8"/>
    </row>
    <row r="572" spans="1:19">
      <c r="A572" s="8"/>
      <c r="B572" s="8"/>
      <c r="C572" s="8"/>
      <c r="D572" s="8"/>
      <c r="E572" s="8"/>
      <c r="F572" s="8"/>
      <c r="G572" s="8"/>
      <c r="H572" s="8"/>
      <c r="J572" s="8"/>
      <c r="L572" s="8"/>
      <c r="M572" s="8"/>
      <c r="R572" s="8"/>
      <c r="S572" s="8"/>
    </row>
    <row r="573" spans="1:19">
      <c r="A573" s="8"/>
      <c r="B573" s="8"/>
      <c r="C573" s="8"/>
      <c r="D573" s="8"/>
      <c r="E573" s="8"/>
      <c r="F573" s="8"/>
      <c r="G573" s="8"/>
      <c r="H573" s="8"/>
      <c r="J573" s="8"/>
      <c r="L573" s="8"/>
      <c r="M573" s="8"/>
      <c r="R573" s="8"/>
      <c r="S573" s="8"/>
    </row>
    <row r="574" spans="1:19">
      <c r="A574" s="8"/>
      <c r="B574" s="8"/>
      <c r="C574" s="8"/>
      <c r="D574" s="8"/>
      <c r="E574" s="8"/>
      <c r="F574" s="8"/>
      <c r="G574" s="8"/>
      <c r="H574" s="8"/>
      <c r="J574" s="8"/>
      <c r="L574" s="8"/>
      <c r="M574" s="8"/>
      <c r="R574" s="8"/>
      <c r="S574" s="8"/>
    </row>
    <row r="575" spans="1:19">
      <c r="A575" s="8"/>
      <c r="B575" s="8"/>
      <c r="C575" s="8"/>
      <c r="D575" s="8"/>
      <c r="E575" s="8"/>
      <c r="F575" s="8"/>
      <c r="G575" s="8"/>
      <c r="H575" s="8"/>
      <c r="J575" s="8"/>
      <c r="L575" s="8"/>
      <c r="M575" s="8"/>
      <c r="R575" s="8"/>
      <c r="S575" s="8"/>
    </row>
    <row r="576" spans="1:19">
      <c r="A576" s="8"/>
      <c r="B576" s="8"/>
      <c r="C576" s="8"/>
      <c r="D576" s="8"/>
      <c r="E576" s="8"/>
      <c r="F576" s="8"/>
      <c r="G576" s="8"/>
      <c r="H576" s="8"/>
      <c r="J576" s="8"/>
      <c r="L576" s="8"/>
      <c r="M576" s="8"/>
      <c r="R576" s="8"/>
      <c r="S576" s="8"/>
    </row>
    <row r="577" spans="1:19">
      <c r="A577" s="8"/>
      <c r="B577" s="8"/>
      <c r="C577" s="8"/>
      <c r="D577" s="8"/>
      <c r="E577" s="8"/>
      <c r="F577" s="8"/>
      <c r="G577" s="8"/>
      <c r="H577" s="8"/>
      <c r="J577" s="8"/>
      <c r="L577" s="8"/>
      <c r="M577" s="8"/>
      <c r="R577" s="8"/>
      <c r="S577" s="8"/>
    </row>
    <row r="578" spans="1:19">
      <c r="A578" s="8"/>
      <c r="B578" s="8"/>
      <c r="C578" s="8"/>
      <c r="D578" s="8"/>
      <c r="E578" s="8"/>
      <c r="F578" s="8"/>
      <c r="G578" s="8"/>
      <c r="H578" s="8"/>
      <c r="J578" s="8"/>
      <c r="L578" s="8"/>
      <c r="M578" s="8"/>
      <c r="R578" s="8"/>
      <c r="S578" s="8"/>
    </row>
    <row r="579" spans="1:19">
      <c r="A579" s="8"/>
      <c r="B579" s="8"/>
      <c r="C579" s="8"/>
      <c r="D579" s="8"/>
      <c r="E579" s="8"/>
      <c r="F579" s="8"/>
      <c r="G579" s="8"/>
      <c r="H579" s="8"/>
      <c r="J579" s="8"/>
      <c r="L579" s="8"/>
      <c r="M579" s="8"/>
      <c r="R579" s="8"/>
      <c r="S579" s="8"/>
    </row>
    <row r="580" spans="1:19">
      <c r="A580" s="8"/>
      <c r="B580" s="8"/>
      <c r="C580" s="8"/>
      <c r="D580" s="8"/>
      <c r="E580" s="8"/>
      <c r="F580" s="8"/>
      <c r="G580" s="8"/>
      <c r="H580" s="8"/>
      <c r="J580" s="8"/>
      <c r="L580" s="8"/>
      <c r="M580" s="8"/>
      <c r="R580" s="8"/>
      <c r="S580" s="8"/>
    </row>
    <row r="581" spans="1:19">
      <c r="A581" s="8"/>
      <c r="B581" s="8"/>
      <c r="C581" s="8"/>
      <c r="D581" s="8"/>
      <c r="E581" s="8"/>
      <c r="F581" s="8"/>
      <c r="G581" s="8"/>
      <c r="H581" s="8"/>
      <c r="J581" s="8"/>
      <c r="L581" s="8"/>
      <c r="M581" s="8"/>
      <c r="R581" s="8"/>
      <c r="S581" s="8"/>
    </row>
    <row r="582" spans="1:19">
      <c r="A582" s="8"/>
      <c r="B582" s="8"/>
      <c r="C582" s="8"/>
      <c r="D582" s="8"/>
      <c r="E582" s="8"/>
      <c r="F582" s="8"/>
      <c r="G582" s="8"/>
      <c r="H582" s="8"/>
      <c r="J582" s="8"/>
      <c r="L582" s="8"/>
      <c r="M582" s="8"/>
      <c r="R582" s="8"/>
      <c r="S582" s="8"/>
    </row>
    <row r="583" spans="1:19">
      <c r="A583" s="8"/>
      <c r="B583" s="8"/>
      <c r="C583" s="8"/>
      <c r="D583" s="8"/>
      <c r="E583" s="8"/>
      <c r="F583" s="8"/>
      <c r="G583" s="8"/>
      <c r="H583" s="8"/>
      <c r="J583" s="8"/>
      <c r="L583" s="8"/>
      <c r="M583" s="8"/>
      <c r="R583" s="8"/>
      <c r="S583" s="8"/>
    </row>
    <row r="584" spans="1:19">
      <c r="A584" s="8"/>
      <c r="B584" s="8"/>
      <c r="C584" s="8"/>
      <c r="D584" s="8"/>
      <c r="E584" s="8"/>
      <c r="F584" s="8"/>
      <c r="G584" s="8"/>
      <c r="H584" s="8"/>
      <c r="J584" s="8"/>
      <c r="L584" s="8"/>
      <c r="M584" s="8"/>
      <c r="R584" s="8"/>
      <c r="S584" s="8"/>
    </row>
    <row r="585" spans="1:19">
      <c r="A585" s="8"/>
      <c r="B585" s="8"/>
      <c r="C585" s="8"/>
      <c r="D585" s="8"/>
      <c r="E585" s="8"/>
      <c r="F585" s="8"/>
      <c r="G585" s="8"/>
      <c r="H585" s="8"/>
      <c r="J585" s="8"/>
      <c r="L585" s="8"/>
      <c r="M585" s="8"/>
      <c r="R585" s="8"/>
      <c r="S585" s="8"/>
    </row>
    <row r="586" spans="1:19">
      <c r="A586" s="8"/>
      <c r="B586" s="8"/>
      <c r="C586" s="8"/>
      <c r="D586" s="8"/>
      <c r="E586" s="8"/>
      <c r="F586" s="8"/>
      <c r="G586" s="8"/>
      <c r="H586" s="8"/>
      <c r="J586" s="8"/>
      <c r="L586" s="8"/>
      <c r="M586" s="8"/>
      <c r="R586" s="8"/>
      <c r="S586" s="8"/>
    </row>
    <row r="587" spans="1:19">
      <c r="A587" s="8"/>
      <c r="B587" s="8"/>
      <c r="C587" s="8"/>
      <c r="D587" s="8"/>
      <c r="E587" s="8"/>
      <c r="F587" s="8"/>
      <c r="G587" s="8"/>
      <c r="H587" s="8"/>
      <c r="J587" s="8"/>
      <c r="L587" s="8"/>
      <c r="M587" s="8"/>
      <c r="R587" s="8"/>
      <c r="S587" s="8"/>
    </row>
    <row r="588" spans="1:19">
      <c r="A588" s="8"/>
      <c r="B588" s="8"/>
      <c r="C588" s="8"/>
      <c r="D588" s="8"/>
      <c r="E588" s="8"/>
      <c r="F588" s="8"/>
      <c r="G588" s="8"/>
      <c r="H588" s="8"/>
      <c r="J588" s="8"/>
      <c r="L588" s="8"/>
      <c r="M588" s="8"/>
      <c r="R588" s="8"/>
      <c r="S588" s="8"/>
    </row>
    <row r="589" spans="1:19">
      <c r="A589" s="8"/>
      <c r="B589" s="8"/>
      <c r="C589" s="8"/>
      <c r="D589" s="8"/>
      <c r="E589" s="8"/>
      <c r="F589" s="8"/>
      <c r="G589" s="8"/>
      <c r="H589" s="8"/>
      <c r="J589" s="8"/>
      <c r="L589" s="8"/>
      <c r="M589" s="8"/>
      <c r="R589" s="8"/>
      <c r="S589" s="8"/>
    </row>
    <row r="590" spans="1:19">
      <c r="A590" s="8"/>
      <c r="B590" s="8"/>
      <c r="C590" s="8"/>
      <c r="D590" s="8"/>
      <c r="E590" s="8"/>
      <c r="F590" s="8"/>
      <c r="G590" s="8"/>
      <c r="H590" s="8"/>
      <c r="J590" s="8"/>
      <c r="L590" s="8"/>
      <c r="M590" s="8"/>
      <c r="R590" s="8"/>
      <c r="S590" s="8"/>
    </row>
    <row r="591" spans="1:19">
      <c r="A591" s="8"/>
      <c r="B591" s="8"/>
      <c r="C591" s="8"/>
      <c r="D591" s="8"/>
      <c r="E591" s="8"/>
      <c r="F591" s="8"/>
      <c r="G591" s="8"/>
      <c r="H591" s="8"/>
      <c r="J591" s="8"/>
      <c r="L591" s="8"/>
      <c r="M591" s="8"/>
      <c r="R591" s="8"/>
      <c r="S591" s="8"/>
    </row>
    <row r="592" spans="1:19">
      <c r="A592" s="8"/>
      <c r="B592" s="8"/>
      <c r="C592" s="8"/>
      <c r="D592" s="8"/>
      <c r="E592" s="8"/>
      <c r="F592" s="8"/>
      <c r="G592" s="8"/>
      <c r="H592" s="8"/>
      <c r="J592" s="8"/>
      <c r="L592" s="8"/>
      <c r="M592" s="8"/>
      <c r="R592" s="8"/>
      <c r="S592" s="8"/>
    </row>
    <row r="593" spans="1:19">
      <c r="A593" s="8"/>
      <c r="B593" s="8"/>
      <c r="C593" s="8"/>
      <c r="D593" s="8"/>
      <c r="E593" s="8"/>
      <c r="F593" s="8"/>
      <c r="G593" s="8"/>
      <c r="H593" s="8"/>
      <c r="J593" s="8"/>
      <c r="L593" s="8"/>
      <c r="M593" s="8"/>
      <c r="R593" s="8"/>
      <c r="S593" s="8"/>
    </row>
    <row r="594" spans="1:19">
      <c r="A594" s="8"/>
      <c r="B594" s="8"/>
      <c r="C594" s="8"/>
      <c r="D594" s="8"/>
      <c r="E594" s="8"/>
      <c r="F594" s="8"/>
      <c r="G594" s="8"/>
      <c r="H594" s="8"/>
      <c r="J594" s="8"/>
      <c r="L594" s="8"/>
      <c r="M594" s="8"/>
      <c r="R594" s="8"/>
      <c r="S594" s="8"/>
    </row>
    <row r="595" spans="1:19">
      <c r="A595" s="8"/>
      <c r="B595" s="8"/>
      <c r="C595" s="8"/>
      <c r="D595" s="8"/>
      <c r="E595" s="8"/>
      <c r="F595" s="8"/>
      <c r="G595" s="8"/>
      <c r="H595" s="8"/>
      <c r="J595" s="8"/>
      <c r="L595" s="8"/>
      <c r="M595" s="8"/>
      <c r="R595" s="8"/>
      <c r="S595" s="8"/>
    </row>
    <row r="596" spans="1:19">
      <c r="A596" s="8"/>
      <c r="B596" s="8"/>
      <c r="C596" s="8"/>
      <c r="D596" s="8"/>
      <c r="E596" s="8"/>
      <c r="F596" s="8"/>
      <c r="G596" s="8"/>
      <c r="H596" s="8"/>
      <c r="J596" s="8"/>
      <c r="L596" s="8"/>
      <c r="M596" s="8"/>
      <c r="R596" s="8"/>
      <c r="S596" s="8"/>
    </row>
    <row r="597" spans="1:19">
      <c r="A597" s="8"/>
      <c r="B597" s="8"/>
      <c r="C597" s="8"/>
      <c r="D597" s="8"/>
      <c r="E597" s="8"/>
      <c r="F597" s="8"/>
      <c r="G597" s="8"/>
      <c r="H597" s="8"/>
      <c r="J597" s="8"/>
      <c r="L597" s="8"/>
      <c r="M597" s="8"/>
      <c r="R597" s="8"/>
      <c r="S597" s="8"/>
    </row>
    <row r="598" spans="1:19">
      <c r="A598" s="8"/>
      <c r="B598" s="8"/>
      <c r="C598" s="8"/>
      <c r="D598" s="8"/>
      <c r="E598" s="8"/>
      <c r="F598" s="8"/>
      <c r="G598" s="8"/>
      <c r="H598" s="8"/>
      <c r="J598" s="8"/>
      <c r="L598" s="8"/>
      <c r="M598" s="8"/>
      <c r="R598" s="8"/>
      <c r="S598" s="8"/>
    </row>
    <row r="599" spans="1:19">
      <c r="A599" s="8"/>
      <c r="B599" s="8"/>
      <c r="C599" s="8"/>
      <c r="D599" s="8"/>
      <c r="E599" s="8"/>
      <c r="F599" s="8"/>
      <c r="G599" s="8"/>
      <c r="H599" s="8"/>
      <c r="J599" s="8"/>
      <c r="L599" s="8"/>
      <c r="M599" s="8"/>
      <c r="R599" s="8"/>
      <c r="S599" s="8"/>
    </row>
    <row r="600" spans="1:19">
      <c r="A600" s="8"/>
      <c r="B600" s="8"/>
      <c r="C600" s="8"/>
      <c r="D600" s="8"/>
      <c r="E600" s="8"/>
      <c r="F600" s="8"/>
      <c r="G600" s="8"/>
      <c r="H600" s="8"/>
      <c r="J600" s="8"/>
      <c r="L600" s="8"/>
      <c r="M600" s="8"/>
      <c r="R600" s="8"/>
      <c r="S600" s="8"/>
    </row>
    <row r="601" spans="1:19">
      <c r="A601" s="8"/>
      <c r="B601" s="8"/>
      <c r="C601" s="8"/>
      <c r="D601" s="8"/>
      <c r="E601" s="8"/>
      <c r="F601" s="8"/>
      <c r="G601" s="8"/>
      <c r="H601" s="8"/>
      <c r="J601" s="8"/>
      <c r="L601" s="8"/>
      <c r="M601" s="8"/>
      <c r="R601" s="8"/>
      <c r="S601" s="8"/>
    </row>
    <row r="602" spans="1:19">
      <c r="A602" s="8"/>
      <c r="B602" s="8"/>
      <c r="C602" s="8"/>
      <c r="D602" s="8"/>
      <c r="E602" s="8"/>
      <c r="F602" s="8"/>
      <c r="G602" s="8"/>
      <c r="H602" s="8"/>
      <c r="J602" s="8"/>
      <c r="L602" s="8"/>
      <c r="M602" s="8"/>
      <c r="R602" s="8"/>
      <c r="S602" s="8"/>
    </row>
    <row r="603" spans="1:19">
      <c r="A603" s="8"/>
      <c r="B603" s="8"/>
      <c r="C603" s="8"/>
      <c r="D603" s="8"/>
      <c r="E603" s="8"/>
      <c r="F603" s="8"/>
      <c r="G603" s="8"/>
      <c r="H603" s="8"/>
      <c r="J603" s="8"/>
      <c r="L603" s="8"/>
      <c r="M603" s="8"/>
      <c r="R603" s="8"/>
      <c r="S603" s="8"/>
    </row>
    <row r="604" spans="1:19">
      <c r="A604" s="8"/>
      <c r="B604" s="8"/>
      <c r="C604" s="8"/>
      <c r="D604" s="8"/>
      <c r="E604" s="8"/>
      <c r="F604" s="8"/>
      <c r="G604" s="8"/>
      <c r="H604" s="8"/>
      <c r="J604" s="8"/>
      <c r="L604" s="8"/>
      <c r="M604" s="8"/>
      <c r="R604" s="8"/>
      <c r="S604" s="8"/>
    </row>
    <row r="605" spans="1:19">
      <c r="A605" s="8"/>
      <c r="B605" s="8"/>
      <c r="C605" s="8"/>
      <c r="D605" s="8"/>
      <c r="E605" s="8"/>
      <c r="F605" s="8"/>
      <c r="G605" s="8"/>
      <c r="H605" s="8"/>
      <c r="J605" s="8"/>
      <c r="L605" s="8"/>
      <c r="M605" s="8"/>
      <c r="R605" s="8"/>
      <c r="S605" s="8"/>
    </row>
    <row r="606" spans="1:19">
      <c r="A606" s="8"/>
      <c r="B606" s="8"/>
      <c r="C606" s="8"/>
      <c r="D606" s="8"/>
      <c r="E606" s="8"/>
      <c r="F606" s="8"/>
      <c r="G606" s="8"/>
      <c r="H606" s="8"/>
      <c r="J606" s="8"/>
      <c r="L606" s="8"/>
      <c r="M606" s="8"/>
      <c r="R606" s="8"/>
      <c r="S606" s="8"/>
    </row>
    <row r="607" spans="1:19">
      <c r="A607" s="8"/>
      <c r="B607" s="8"/>
      <c r="C607" s="8"/>
      <c r="D607" s="8"/>
      <c r="E607" s="8"/>
      <c r="F607" s="8"/>
      <c r="G607" s="8"/>
      <c r="H607" s="8"/>
      <c r="J607" s="8"/>
      <c r="L607" s="8"/>
      <c r="M607" s="8"/>
      <c r="R607" s="8"/>
      <c r="S607" s="8"/>
    </row>
    <row r="608" spans="1:19">
      <c r="A608" s="8"/>
      <c r="B608" s="8"/>
      <c r="C608" s="8"/>
      <c r="D608" s="8"/>
      <c r="E608" s="8"/>
      <c r="F608" s="8"/>
      <c r="G608" s="8"/>
      <c r="H608" s="8"/>
      <c r="J608" s="8"/>
      <c r="L608" s="8"/>
      <c r="M608" s="8"/>
      <c r="R608" s="8"/>
      <c r="S608" s="8"/>
    </row>
    <row r="609" spans="1:19">
      <c r="A609" s="8"/>
      <c r="B609" s="8"/>
      <c r="C609" s="8"/>
      <c r="D609" s="8"/>
      <c r="E609" s="8"/>
      <c r="F609" s="8"/>
      <c r="G609" s="8"/>
      <c r="H609" s="8"/>
      <c r="J609" s="8"/>
      <c r="L609" s="8"/>
      <c r="M609" s="8"/>
      <c r="R609" s="8"/>
      <c r="S609" s="8"/>
    </row>
    <row r="610" spans="1:19">
      <c r="A610" s="8"/>
      <c r="B610" s="8"/>
      <c r="C610" s="8"/>
      <c r="D610" s="8"/>
      <c r="E610" s="8"/>
      <c r="F610" s="8"/>
      <c r="G610" s="8"/>
      <c r="H610" s="8"/>
      <c r="J610" s="8"/>
      <c r="L610" s="8"/>
      <c r="M610" s="8"/>
      <c r="R610" s="8"/>
      <c r="S610" s="8"/>
    </row>
    <row r="611" spans="1:19">
      <c r="A611" s="8"/>
      <c r="B611" s="8"/>
      <c r="C611" s="8"/>
      <c r="D611" s="8"/>
      <c r="E611" s="8"/>
      <c r="F611" s="8"/>
      <c r="G611" s="8"/>
      <c r="H611" s="8"/>
      <c r="J611" s="8"/>
      <c r="L611" s="8"/>
      <c r="M611" s="8"/>
      <c r="R611" s="8"/>
      <c r="S611" s="8"/>
    </row>
    <row r="612" spans="1:19">
      <c r="A612" s="8"/>
      <c r="B612" s="8"/>
      <c r="C612" s="8"/>
      <c r="D612" s="8"/>
      <c r="E612" s="8"/>
      <c r="F612" s="8"/>
      <c r="G612" s="8"/>
      <c r="H612" s="8"/>
      <c r="J612" s="8"/>
      <c r="L612" s="8"/>
      <c r="M612" s="8"/>
      <c r="R612" s="8"/>
      <c r="S612" s="8"/>
    </row>
    <row r="613" spans="1:19">
      <c r="A613" s="8"/>
      <c r="B613" s="8"/>
      <c r="C613" s="8"/>
      <c r="D613" s="8"/>
      <c r="E613" s="8"/>
      <c r="F613" s="8"/>
      <c r="G613" s="8"/>
      <c r="H613" s="8"/>
      <c r="J613" s="8"/>
      <c r="L613" s="8"/>
      <c r="M613" s="8"/>
      <c r="R613" s="8"/>
      <c r="S613" s="8"/>
    </row>
    <row r="614" spans="1:19">
      <c r="A614" s="8"/>
      <c r="B614" s="8"/>
      <c r="C614" s="8"/>
      <c r="D614" s="8"/>
      <c r="E614" s="8"/>
      <c r="F614" s="8"/>
      <c r="G614" s="8"/>
      <c r="H614" s="8"/>
      <c r="J614" s="8"/>
      <c r="L614" s="8"/>
      <c r="M614" s="8"/>
      <c r="R614" s="8"/>
      <c r="S614" s="8"/>
    </row>
    <row r="615" spans="1:19">
      <c r="A615" s="8"/>
      <c r="B615" s="8"/>
      <c r="C615" s="8"/>
      <c r="D615" s="8"/>
      <c r="E615" s="8"/>
      <c r="F615" s="8"/>
      <c r="G615" s="8"/>
      <c r="H615" s="8"/>
      <c r="J615" s="8"/>
      <c r="L615" s="8"/>
      <c r="M615" s="8"/>
      <c r="R615" s="8"/>
      <c r="S615" s="8"/>
    </row>
    <row r="616" spans="1:19">
      <c r="A616" s="8"/>
      <c r="B616" s="8"/>
      <c r="C616" s="8"/>
      <c r="D616" s="8"/>
      <c r="E616" s="8"/>
      <c r="F616" s="8"/>
      <c r="G616" s="8"/>
      <c r="H616" s="8"/>
      <c r="J616" s="8"/>
      <c r="L616" s="8"/>
      <c r="M616" s="8"/>
      <c r="R616" s="8"/>
      <c r="S616" s="8"/>
    </row>
    <row r="617" spans="1:19">
      <c r="A617" s="8"/>
      <c r="B617" s="8"/>
      <c r="C617" s="8"/>
      <c r="D617" s="8"/>
      <c r="E617" s="8"/>
      <c r="F617" s="8"/>
      <c r="G617" s="8"/>
      <c r="H617" s="8"/>
      <c r="J617" s="8"/>
      <c r="L617" s="8"/>
      <c r="M617" s="8"/>
      <c r="R617" s="8"/>
      <c r="S617" s="8"/>
    </row>
    <row r="618" spans="1:19">
      <c r="A618" s="8"/>
      <c r="B618" s="8"/>
      <c r="C618" s="8"/>
      <c r="D618" s="8"/>
      <c r="E618" s="8"/>
      <c r="F618" s="8"/>
      <c r="G618" s="8"/>
      <c r="H618" s="8"/>
      <c r="J618" s="8"/>
      <c r="L618" s="8"/>
      <c r="M618" s="8"/>
      <c r="R618" s="8"/>
      <c r="S618" s="8"/>
    </row>
    <row r="619" spans="1:19">
      <c r="A619" s="8"/>
      <c r="B619" s="8"/>
      <c r="C619" s="8"/>
      <c r="D619" s="8"/>
      <c r="E619" s="8"/>
      <c r="F619" s="8"/>
      <c r="G619" s="8"/>
      <c r="H619" s="8"/>
      <c r="J619" s="8"/>
      <c r="L619" s="8"/>
      <c r="M619" s="8"/>
      <c r="R619" s="8"/>
      <c r="S619" s="8"/>
    </row>
    <row r="620" spans="1:19">
      <c r="A620" s="8"/>
      <c r="B620" s="8"/>
      <c r="C620" s="8"/>
      <c r="D620" s="8"/>
      <c r="E620" s="8"/>
      <c r="F620" s="8"/>
      <c r="G620" s="8"/>
      <c r="H620" s="8"/>
      <c r="J620" s="8"/>
      <c r="L620" s="8"/>
      <c r="M620" s="8"/>
      <c r="R620" s="8"/>
      <c r="S620" s="8"/>
    </row>
    <row r="621" spans="1:19">
      <c r="A621" s="8"/>
      <c r="B621" s="8"/>
      <c r="C621" s="8"/>
      <c r="D621" s="8"/>
      <c r="E621" s="8"/>
      <c r="F621" s="8"/>
      <c r="G621" s="8"/>
      <c r="H621" s="8"/>
      <c r="J621" s="8"/>
      <c r="L621" s="8"/>
      <c r="M621" s="8"/>
      <c r="R621" s="8"/>
      <c r="S621" s="8"/>
    </row>
    <row r="622" spans="1:19">
      <c r="A622" s="8"/>
      <c r="B622" s="8"/>
      <c r="C622" s="8"/>
      <c r="D622" s="8"/>
      <c r="E622" s="8"/>
      <c r="F622" s="8"/>
      <c r="G622" s="8"/>
      <c r="H622" s="8"/>
      <c r="J622" s="8"/>
      <c r="L622" s="8"/>
      <c r="M622" s="8"/>
      <c r="R622" s="8"/>
      <c r="S622" s="8"/>
    </row>
    <row r="623" spans="1:19">
      <c r="A623" s="8"/>
      <c r="B623" s="8"/>
      <c r="C623" s="8"/>
      <c r="D623" s="8"/>
      <c r="E623" s="8"/>
      <c r="F623" s="8"/>
      <c r="G623" s="8"/>
      <c r="H623" s="8"/>
      <c r="J623" s="8"/>
      <c r="L623" s="8"/>
      <c r="M623" s="8"/>
      <c r="R623" s="8"/>
      <c r="S623" s="8"/>
    </row>
    <row r="624" spans="1:19">
      <c r="A624" s="8"/>
      <c r="B624" s="8"/>
      <c r="C624" s="8"/>
      <c r="D624" s="8"/>
      <c r="E624" s="8"/>
      <c r="F624" s="8"/>
      <c r="G624" s="8"/>
      <c r="H624" s="8"/>
      <c r="J624" s="8"/>
      <c r="L624" s="8"/>
      <c r="M624" s="8"/>
      <c r="R624" s="8"/>
      <c r="S624" s="8"/>
    </row>
    <row r="625" spans="1:19">
      <c r="A625" s="8"/>
      <c r="B625" s="8"/>
      <c r="C625" s="8"/>
      <c r="D625" s="8"/>
      <c r="E625" s="8"/>
      <c r="F625" s="8"/>
      <c r="G625" s="8"/>
      <c r="H625" s="8"/>
      <c r="J625" s="8"/>
      <c r="L625" s="8"/>
      <c r="M625" s="8"/>
      <c r="R625" s="8"/>
      <c r="S625" s="8"/>
    </row>
    <row r="626" spans="1:19">
      <c r="A626" s="8"/>
      <c r="B626" s="8"/>
      <c r="C626" s="8"/>
      <c r="D626" s="8"/>
      <c r="E626" s="8"/>
      <c r="F626" s="8"/>
      <c r="G626" s="8"/>
      <c r="H626" s="8"/>
      <c r="J626" s="8"/>
      <c r="L626" s="8"/>
      <c r="M626" s="8"/>
      <c r="R626" s="8"/>
      <c r="S626" s="8"/>
    </row>
    <row r="627" spans="1:19">
      <c r="A627" s="8"/>
      <c r="B627" s="8"/>
      <c r="C627" s="8"/>
      <c r="D627" s="8"/>
      <c r="E627" s="8"/>
      <c r="F627" s="8"/>
      <c r="G627" s="8"/>
      <c r="H627" s="8"/>
      <c r="J627" s="8"/>
      <c r="L627" s="8"/>
      <c r="M627" s="8"/>
      <c r="R627" s="8"/>
      <c r="S627" s="8"/>
    </row>
    <row r="628" spans="1:19">
      <c r="A628" s="8"/>
      <c r="B628" s="8"/>
      <c r="C628" s="8"/>
      <c r="D628" s="8"/>
      <c r="E628" s="8"/>
      <c r="F628" s="8"/>
      <c r="G628" s="8"/>
      <c r="H628" s="8"/>
      <c r="J628" s="8"/>
      <c r="L628" s="8"/>
      <c r="M628" s="8"/>
      <c r="R628" s="8"/>
      <c r="S628" s="8"/>
    </row>
    <row r="629" spans="1:19">
      <c r="A629" s="8"/>
      <c r="B629" s="8"/>
      <c r="C629" s="8"/>
      <c r="D629" s="8"/>
      <c r="E629" s="8"/>
      <c r="F629" s="8"/>
      <c r="G629" s="8"/>
      <c r="H629" s="8"/>
      <c r="J629" s="8"/>
      <c r="L629" s="8"/>
      <c r="M629" s="8"/>
      <c r="R629" s="8"/>
      <c r="S629" s="8"/>
    </row>
    <row r="630" spans="1:19">
      <c r="A630" s="8"/>
      <c r="B630" s="8"/>
      <c r="C630" s="8"/>
      <c r="D630" s="8"/>
      <c r="E630" s="8"/>
      <c r="F630" s="8"/>
      <c r="G630" s="8"/>
      <c r="H630" s="8"/>
      <c r="J630" s="8"/>
      <c r="L630" s="8"/>
      <c r="M630" s="8"/>
      <c r="R630" s="8"/>
      <c r="S630" s="8"/>
    </row>
    <row r="631" spans="1:19">
      <c r="A631" s="8"/>
      <c r="B631" s="8"/>
      <c r="C631" s="8"/>
      <c r="D631" s="8"/>
      <c r="E631" s="8"/>
      <c r="F631" s="8"/>
      <c r="G631" s="8"/>
      <c r="H631" s="8"/>
      <c r="J631" s="8"/>
      <c r="L631" s="8"/>
      <c r="M631" s="8"/>
      <c r="R631" s="8"/>
      <c r="S631" s="8"/>
    </row>
    <row r="632" spans="1:19">
      <c r="A632" s="8"/>
      <c r="B632" s="8"/>
      <c r="C632" s="8"/>
      <c r="D632" s="8"/>
      <c r="E632" s="8"/>
      <c r="F632" s="8"/>
      <c r="G632" s="8"/>
      <c r="H632" s="8"/>
      <c r="J632" s="8"/>
      <c r="L632" s="8"/>
      <c r="M632" s="8"/>
      <c r="R632" s="8"/>
      <c r="S632" s="8"/>
    </row>
    <row r="633" spans="1:19">
      <c r="A633" s="8"/>
      <c r="B633" s="8"/>
      <c r="C633" s="8"/>
      <c r="D633" s="8"/>
      <c r="E633" s="8"/>
      <c r="F633" s="8"/>
      <c r="G633" s="8"/>
      <c r="H633" s="8"/>
      <c r="J633" s="8"/>
      <c r="L633" s="8"/>
      <c r="M633" s="8"/>
      <c r="R633" s="8"/>
      <c r="S633" s="8"/>
    </row>
    <row r="634" spans="1:19">
      <c r="A634" s="8"/>
      <c r="B634" s="8"/>
      <c r="C634" s="8"/>
      <c r="D634" s="8"/>
      <c r="E634" s="8"/>
      <c r="F634" s="8"/>
      <c r="G634" s="8"/>
      <c r="H634" s="8"/>
      <c r="J634" s="8"/>
      <c r="L634" s="8"/>
      <c r="M634" s="8"/>
      <c r="R634" s="8"/>
      <c r="S634" s="8"/>
    </row>
    <row r="635" spans="1:19">
      <c r="A635" s="8"/>
      <c r="B635" s="8"/>
      <c r="C635" s="8"/>
      <c r="D635" s="8"/>
      <c r="E635" s="8"/>
      <c r="F635" s="8"/>
      <c r="G635" s="8"/>
      <c r="H635" s="8"/>
      <c r="J635" s="8"/>
      <c r="L635" s="8"/>
      <c r="M635" s="8"/>
      <c r="R635" s="8"/>
      <c r="S635" s="8"/>
    </row>
    <row r="636" spans="1:19">
      <c r="A636" s="8"/>
      <c r="B636" s="8"/>
      <c r="C636" s="8"/>
      <c r="D636" s="8"/>
      <c r="E636" s="8"/>
      <c r="F636" s="8"/>
      <c r="G636" s="8"/>
      <c r="H636" s="8"/>
      <c r="J636" s="8"/>
      <c r="L636" s="8"/>
      <c r="M636" s="8"/>
      <c r="R636" s="8"/>
      <c r="S636" s="8"/>
    </row>
    <row r="637" spans="1:19">
      <c r="A637" s="8"/>
      <c r="B637" s="8"/>
      <c r="C637" s="8"/>
      <c r="D637" s="8"/>
      <c r="E637" s="8"/>
      <c r="F637" s="8"/>
      <c r="G637" s="8"/>
      <c r="H637" s="8"/>
      <c r="J637" s="8"/>
      <c r="L637" s="8"/>
      <c r="M637" s="8"/>
      <c r="R637" s="8"/>
      <c r="S637" s="8"/>
    </row>
    <row r="638" spans="1:19">
      <c r="A638" s="8"/>
      <c r="B638" s="8"/>
      <c r="C638" s="8"/>
      <c r="D638" s="8"/>
      <c r="E638" s="8"/>
      <c r="F638" s="8"/>
      <c r="G638" s="8"/>
      <c r="H638" s="8"/>
      <c r="J638" s="8"/>
      <c r="L638" s="8"/>
      <c r="M638" s="8"/>
      <c r="R638" s="8"/>
      <c r="S638" s="8"/>
    </row>
    <row r="639" spans="1:19">
      <c r="A639" s="8"/>
      <c r="B639" s="8"/>
      <c r="C639" s="8"/>
      <c r="D639" s="8"/>
      <c r="E639" s="8"/>
      <c r="F639" s="8"/>
      <c r="G639" s="8"/>
      <c r="H639" s="8"/>
      <c r="J639" s="8"/>
      <c r="L639" s="8"/>
      <c r="M639" s="8"/>
      <c r="R639" s="8"/>
      <c r="S639" s="8"/>
    </row>
  </sheetData>
  <mergeCells count="102">
    <mergeCell ref="A75:Q75"/>
    <mergeCell ref="A80:P80"/>
    <mergeCell ref="A81:C81"/>
    <mergeCell ref="A27:P27"/>
    <mergeCell ref="A30:Q30"/>
    <mergeCell ref="A36:P36"/>
    <mergeCell ref="A38:P38"/>
    <mergeCell ref="A51:Q51"/>
    <mergeCell ref="A26:C26"/>
    <mergeCell ref="A37:C37"/>
    <mergeCell ref="A56:C56"/>
    <mergeCell ref="A57:P57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87:Q87"/>
    <mergeCell ref="A91:P91"/>
    <mergeCell ref="A92:C92"/>
    <mergeCell ref="A93:P93"/>
    <mergeCell ref="A97:Q97"/>
    <mergeCell ref="A258:E258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255:R256"/>
    <mergeCell ref="A55:P55"/>
    <mergeCell ref="A20:Q20"/>
    <mergeCell ref="A17:P17"/>
    <mergeCell ref="A25:P25"/>
    <mergeCell ref="A110:C110"/>
    <mergeCell ref="A111:P111"/>
    <mergeCell ref="A119:Q119"/>
    <mergeCell ref="A123:P123"/>
    <mergeCell ref="A124:C124"/>
    <mergeCell ref="A101:P101"/>
    <mergeCell ref="A102:C102"/>
    <mergeCell ref="A103:P103"/>
    <mergeCell ref="A105:Q105"/>
    <mergeCell ref="A109:P109"/>
    <mergeCell ref="A139:Q139"/>
    <mergeCell ref="A143:P143"/>
    <mergeCell ref="A144:C144"/>
    <mergeCell ref="A145:P145"/>
    <mergeCell ref="A149:Q149"/>
    <mergeCell ref="A125:P125"/>
    <mergeCell ref="A130:Q130"/>
    <mergeCell ref="A134:P134"/>
    <mergeCell ref="A135:C135"/>
    <mergeCell ref="A136:P136"/>
    <mergeCell ref="A165:C165"/>
    <mergeCell ref="A166:P166"/>
    <mergeCell ref="A171:Q171"/>
    <mergeCell ref="A175:P175"/>
    <mergeCell ref="A176:C176"/>
    <mergeCell ref="A153:P153"/>
    <mergeCell ref="A154:C154"/>
    <mergeCell ref="A155:P155"/>
    <mergeCell ref="A160:Q160"/>
    <mergeCell ref="A164:P164"/>
    <mergeCell ref="A193:Q193"/>
    <mergeCell ref="A196:P196"/>
    <mergeCell ref="A197:C197"/>
    <mergeCell ref="A198:P198"/>
    <mergeCell ref="A214:Q214"/>
    <mergeCell ref="A177:P177"/>
    <mergeCell ref="A181:Q181"/>
    <mergeCell ref="A185:P185"/>
    <mergeCell ref="A186:C186"/>
    <mergeCell ref="A187:P187"/>
    <mergeCell ref="A251:Q251"/>
    <mergeCell ref="A238:P238"/>
    <mergeCell ref="A239:C239"/>
    <mergeCell ref="A240:P240"/>
    <mergeCell ref="A255:Q256"/>
    <mergeCell ref="A218:P218"/>
    <mergeCell ref="A219:C219"/>
    <mergeCell ref="A220:P220"/>
    <mergeCell ref="A223:Q223"/>
    <mergeCell ref="A227:P227"/>
    <mergeCell ref="A228:C228"/>
    <mergeCell ref="A229:P229"/>
    <mergeCell ref="A233:Q233"/>
    <mergeCell ref="A237:P237"/>
  </mergeCells>
  <phoneticPr fontId="0" type="noConversion"/>
  <dataValidations count="4">
    <dataValidation type="list" allowBlank="1" showInputMessage="1" showErrorMessage="1" sqref="D241:D250 D28:D29 D19 D39:D50 D58:D74 D82:D86 D104 D94:D96 D112:D118 D137:D138 D126:D129 D146:D148 D156:D159 D167:D170 D178:D180 D188:D192 D221:D222 D230:D232 D199:D213" xr:uid="{00000000-0002-0000-0000-000000000000}">
      <formula1>"olimpinė,neolimpinė"</formula1>
    </dataValidation>
    <dataValidation type="list" allowBlank="1" showInputMessage="1" showErrorMessage="1" sqref="M39:M50 M28:M29 H28:H29 H241:H250 M19 H19 H58:H74 H39:H50 H82:H86 M58:M74 H94:H96 M82:M86 M104 H104 H112:H118 M94:M96 H126:H129 M112:M118 M137:M138 H137:H138 M146:M148 M126:M129 H156:H159 H146:H148 H167:H170 M156:M159 H178:H180 M167:M170 M188:M192 M178:M180 H199:H213 H188:H192 M221:M222 H221:H222 M230:M232 M199:M213 M241:M250 H230:H232" xr:uid="{00000000-0002-0000-0000-000001000000}">
      <formula1>"Taip,Ne"</formula1>
    </dataValidation>
    <dataValidation type="list" allowBlank="1" showInputMessage="1" showErrorMessage="1" sqref="F19 F28:F29 F241:F250 F39:F50 F58:F74 F82:F86 F104 F94:F96 F112:F118 F126:F129 F137:F138 F146:F148 F156:F159 F167:F170 F178:F180 F188:F192 F199:F213 F221:F222 F230:F232" xr:uid="{00000000-0002-0000-0000-000002000000}">
      <formula1>"OŽ,PČ,PČneol,EČ,EČneol,JOŽ,JPČ,JEČ,JnPČ,JnEČ,NEAK"</formula1>
    </dataValidation>
    <dataValidation type="list" allowBlank="1" showInputMessage="1" showErrorMessage="1" sqref="G19 G28:G29 G241:G250 G39:G50 G82:G86 G94:G96 G104 G58:G74 G112:G118 G137:G138 G126:G129 G156:G159 G167:G170 G178:G180 G146:G148 G188:G192 G221:G222 G230:G232 G199:G213" xr:uid="{00000000-0002-0000-0000-000003000000}">
      <formula1>"1,1 (kas 4 m. 1 k. nerengiamos),2,4 arba 5"</formula1>
    </dataValidation>
  </dataValidations>
  <hyperlinks>
    <hyperlink ref="B7:H7" r:id="rId1" xr:uid="{6D73702E-852D-471D-BA26-E3046FAF8D3B}"/>
    <hyperlink ref="B22" r:id="rId2" xr:uid="{3C79FABB-C7A7-4DD1-8F78-D241A712327F}"/>
    <hyperlink ref="B32" r:id="rId3" xr:uid="{A9DA016B-CFC5-4AE0-8AEF-3B010B9C2579}"/>
    <hyperlink ref="B89" r:id="rId4" location="/competition/profile/1463/contest_sheets" xr:uid="{D1F85BA8-B394-4B00-BB70-5DE3D8B9EA98}"/>
  </hyperlinks>
  <pageMargins left="0.39" right="0.38" top="0.47244094488188981" bottom="0.39370078740157483" header="0.31496062992125984" footer="0.31496062992125984"/>
  <pageSetup paperSize="9" scale="55" orientation="landscape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26"/>
  <sheetViews>
    <sheetView topLeftCell="A4" workbookViewId="0" xr3:uid="{958C4451-9541-5A59-BF78-D2F731DF1C81}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165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166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167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168</v>
      </c>
      <c r="AL4" s="51"/>
      <c r="AM4" s="51"/>
      <c r="AN4" s="51"/>
    </row>
    <row r="5" spans="1:41" ht="15.75">
      <c r="A5" s="110" t="s">
        <v>169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1" t="s">
        <v>8</v>
      </c>
      <c r="B7" s="113" t="s">
        <v>170</v>
      </c>
      <c r="C7" s="116" t="s">
        <v>171</v>
      </c>
      <c r="D7" s="118" t="s">
        <v>172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30" t="s">
        <v>13</v>
      </c>
      <c r="AO7" s="31"/>
    </row>
    <row r="8" spans="1:41">
      <c r="A8" s="112"/>
      <c r="B8" s="114"/>
      <c r="C8" s="117"/>
      <c r="D8" s="120" t="s">
        <v>173</v>
      </c>
      <c r="E8" s="120" t="s">
        <v>174</v>
      </c>
      <c r="F8" s="120" t="s">
        <v>175</v>
      </c>
      <c r="G8" s="120" t="s">
        <v>176</v>
      </c>
      <c r="H8" s="120" t="s">
        <v>177</v>
      </c>
      <c r="I8" s="120" t="s">
        <v>178</v>
      </c>
      <c r="J8" s="120" t="s">
        <v>179</v>
      </c>
      <c r="K8" s="120" t="s">
        <v>180</v>
      </c>
      <c r="L8" s="120" t="s">
        <v>181</v>
      </c>
      <c r="M8" s="120" t="s">
        <v>182</v>
      </c>
      <c r="N8" s="120" t="s">
        <v>183</v>
      </c>
      <c r="O8" s="120" t="s">
        <v>184</v>
      </c>
      <c r="P8" s="120" t="s">
        <v>185</v>
      </c>
      <c r="Q8" s="120" t="s">
        <v>186</v>
      </c>
      <c r="R8" s="120" t="s">
        <v>187</v>
      </c>
      <c r="S8" s="120" t="s">
        <v>188</v>
      </c>
      <c r="T8" s="120" t="s">
        <v>189</v>
      </c>
      <c r="U8" s="120" t="s">
        <v>190</v>
      </c>
      <c r="V8" s="120" t="s">
        <v>191</v>
      </c>
      <c r="W8" s="120" t="s">
        <v>192</v>
      </c>
      <c r="X8" s="120" t="s">
        <v>193</v>
      </c>
      <c r="Y8" s="120" t="s">
        <v>194</v>
      </c>
      <c r="Z8" s="120" t="s">
        <v>195</v>
      </c>
      <c r="AA8" s="120" t="s">
        <v>196</v>
      </c>
      <c r="AB8" s="120" t="s">
        <v>197</v>
      </c>
      <c r="AC8" s="120" t="s">
        <v>198</v>
      </c>
      <c r="AD8" s="120" t="s">
        <v>199</v>
      </c>
      <c r="AE8" s="120" t="s">
        <v>200</v>
      </c>
      <c r="AF8" s="120" t="s">
        <v>201</v>
      </c>
      <c r="AG8" s="120" t="s">
        <v>202</v>
      </c>
      <c r="AH8" s="120" t="s">
        <v>203</v>
      </c>
      <c r="AI8" s="120" t="s">
        <v>204</v>
      </c>
      <c r="AJ8" s="120" t="s">
        <v>205</v>
      </c>
      <c r="AK8" s="120" t="s">
        <v>206</v>
      </c>
      <c r="AL8" s="120" t="s">
        <v>207</v>
      </c>
      <c r="AM8" s="120" t="s">
        <v>208</v>
      </c>
      <c r="AN8" s="121" t="s">
        <v>209</v>
      </c>
    </row>
    <row r="9" spans="1:41">
      <c r="A9" s="112"/>
      <c r="B9" s="115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2"/>
    </row>
    <row r="10" spans="1:41" s="55" customFormat="1">
      <c r="A10" s="52" t="s">
        <v>210</v>
      </c>
      <c r="B10" s="53" t="s">
        <v>31</v>
      </c>
      <c r="C10" s="35" t="s">
        <v>211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4" t="s">
        <v>212</v>
      </c>
      <c r="B11" s="44" t="s">
        <v>98</v>
      </c>
      <c r="C11" s="35" t="s">
        <v>213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214</v>
      </c>
      <c r="AK11" s="36" t="s">
        <v>214</v>
      </c>
      <c r="AL11" s="36" t="s">
        <v>214</v>
      </c>
      <c r="AM11" s="36" t="s">
        <v>214</v>
      </c>
      <c r="AN11" s="63">
        <f t="shared" ref="AN11:AN26" si="1">SUM(D11*0.3/100)</f>
        <v>1.347</v>
      </c>
    </row>
    <row r="12" spans="1:41">
      <c r="A12" s="64" t="s">
        <v>215</v>
      </c>
      <c r="B12" s="44" t="s">
        <v>51</v>
      </c>
      <c r="C12" s="35" t="s">
        <v>216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214</v>
      </c>
      <c r="AC12" s="36" t="s">
        <v>214</v>
      </c>
      <c r="AD12" s="36" t="s">
        <v>214</v>
      </c>
      <c r="AE12" s="36" t="s">
        <v>214</v>
      </c>
      <c r="AF12" s="36" t="s">
        <v>214</v>
      </c>
      <c r="AG12" s="36" t="s">
        <v>214</v>
      </c>
      <c r="AH12" s="36" t="s">
        <v>214</v>
      </c>
      <c r="AI12" s="36" t="s">
        <v>214</v>
      </c>
      <c r="AJ12" s="36" t="s">
        <v>214</v>
      </c>
      <c r="AK12" s="36" t="s">
        <v>214</v>
      </c>
      <c r="AL12" s="36" t="s">
        <v>214</v>
      </c>
      <c r="AM12" s="36" t="s">
        <v>214</v>
      </c>
      <c r="AN12" s="63">
        <f t="shared" si="1"/>
        <v>0.61199999999999999</v>
      </c>
    </row>
    <row r="13" spans="1:41" ht="84">
      <c r="A13" s="64" t="s">
        <v>217</v>
      </c>
      <c r="B13" s="44" t="s">
        <v>218</v>
      </c>
      <c r="C13" s="22" t="s">
        <v>219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214</v>
      </c>
      <c r="U13" s="36" t="s">
        <v>214</v>
      </c>
      <c r="V13" s="36" t="s">
        <v>214</v>
      </c>
      <c r="W13" s="36" t="s">
        <v>214</v>
      </c>
      <c r="X13" s="36" t="s">
        <v>214</v>
      </c>
      <c r="Y13" s="36" t="s">
        <v>214</v>
      </c>
      <c r="Z13" s="36" t="s">
        <v>214</v>
      </c>
      <c r="AA13" s="36" t="s">
        <v>214</v>
      </c>
      <c r="AB13" s="36" t="s">
        <v>214</v>
      </c>
      <c r="AC13" s="36" t="s">
        <v>214</v>
      </c>
      <c r="AD13" s="36" t="s">
        <v>214</v>
      </c>
      <c r="AE13" s="36" t="s">
        <v>214</v>
      </c>
      <c r="AF13" s="36" t="s">
        <v>214</v>
      </c>
      <c r="AG13" s="36" t="s">
        <v>214</v>
      </c>
      <c r="AH13" s="36" t="s">
        <v>214</v>
      </c>
      <c r="AI13" s="36" t="s">
        <v>214</v>
      </c>
      <c r="AJ13" s="36" t="s">
        <v>214</v>
      </c>
      <c r="AK13" s="36" t="s">
        <v>214</v>
      </c>
      <c r="AL13" s="36" t="s">
        <v>214</v>
      </c>
      <c r="AM13" s="36" t="s">
        <v>214</v>
      </c>
      <c r="AN13" s="63">
        <f t="shared" si="1"/>
        <v>0.255</v>
      </c>
    </row>
    <row r="14" spans="1:41" ht="36">
      <c r="A14" s="64" t="s">
        <v>220</v>
      </c>
      <c r="B14" s="44" t="s">
        <v>221</v>
      </c>
      <c r="C14" s="22" t="s">
        <v>222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214</v>
      </c>
      <c r="AK14" s="36" t="s">
        <v>214</v>
      </c>
      <c r="AL14" s="36" t="s">
        <v>214</v>
      </c>
      <c r="AM14" s="36" t="s">
        <v>214</v>
      </c>
      <c r="AN14" s="63">
        <f t="shared" si="1"/>
        <v>0.255</v>
      </c>
    </row>
    <row r="15" spans="1:41">
      <c r="A15" s="64" t="s">
        <v>223</v>
      </c>
      <c r="B15" s="44" t="s">
        <v>224</v>
      </c>
      <c r="C15" s="32" t="s">
        <v>225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214</v>
      </c>
      <c r="AC15" s="36" t="s">
        <v>214</v>
      </c>
      <c r="AD15" s="36" t="s">
        <v>214</v>
      </c>
      <c r="AE15" s="36" t="s">
        <v>214</v>
      </c>
      <c r="AF15" s="36" t="s">
        <v>214</v>
      </c>
      <c r="AG15" s="36" t="s">
        <v>214</v>
      </c>
      <c r="AH15" s="36" t="s">
        <v>214</v>
      </c>
      <c r="AI15" s="36" t="s">
        <v>214</v>
      </c>
      <c r="AJ15" s="36" t="s">
        <v>214</v>
      </c>
      <c r="AK15" s="36" t="s">
        <v>214</v>
      </c>
      <c r="AL15" s="36" t="s">
        <v>214</v>
      </c>
      <c r="AM15" s="36" t="s">
        <v>214</v>
      </c>
      <c r="AN15" s="63">
        <f t="shared" si="1"/>
        <v>0.255</v>
      </c>
    </row>
    <row r="16" spans="1:41" ht="84">
      <c r="A16" s="64" t="s">
        <v>226</v>
      </c>
      <c r="B16" s="44" t="s">
        <v>227</v>
      </c>
      <c r="C16" s="22" t="s">
        <v>228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214</v>
      </c>
      <c r="M16" s="37" t="s">
        <v>214</v>
      </c>
      <c r="N16" s="37" t="s">
        <v>214</v>
      </c>
      <c r="O16" s="37" t="s">
        <v>214</v>
      </c>
      <c r="P16" s="37" t="s">
        <v>214</v>
      </c>
      <c r="Q16" s="37" t="s">
        <v>214</v>
      </c>
      <c r="R16" s="37" t="s">
        <v>214</v>
      </c>
      <c r="S16" s="37" t="s">
        <v>214</v>
      </c>
      <c r="T16" s="37" t="s">
        <v>214</v>
      </c>
      <c r="U16" s="36" t="s">
        <v>214</v>
      </c>
      <c r="V16" s="36" t="s">
        <v>214</v>
      </c>
      <c r="W16" s="36" t="s">
        <v>214</v>
      </c>
      <c r="X16" s="36" t="s">
        <v>214</v>
      </c>
      <c r="Y16" s="36" t="s">
        <v>214</v>
      </c>
      <c r="Z16" s="36" t="s">
        <v>214</v>
      </c>
      <c r="AA16" s="36" t="s">
        <v>214</v>
      </c>
      <c r="AB16" s="36" t="s">
        <v>214</v>
      </c>
      <c r="AC16" s="36" t="s">
        <v>214</v>
      </c>
      <c r="AD16" s="36" t="s">
        <v>214</v>
      </c>
      <c r="AE16" s="36" t="s">
        <v>214</v>
      </c>
      <c r="AF16" s="36" t="s">
        <v>214</v>
      </c>
      <c r="AG16" s="36" t="s">
        <v>214</v>
      </c>
      <c r="AH16" s="36" t="s">
        <v>214</v>
      </c>
      <c r="AI16" s="36" t="s">
        <v>214</v>
      </c>
      <c r="AJ16" s="36" t="s">
        <v>214</v>
      </c>
      <c r="AK16" s="36" t="s">
        <v>214</v>
      </c>
      <c r="AL16" s="36" t="s">
        <v>214</v>
      </c>
      <c r="AM16" s="36" t="s">
        <v>214</v>
      </c>
      <c r="AN16" s="63">
        <f t="shared" si="1"/>
        <v>0.20399999999999999</v>
      </c>
    </row>
    <row r="17" spans="1:40">
      <c r="A17" s="64" t="s">
        <v>229</v>
      </c>
      <c r="B17" s="44" t="s">
        <v>230</v>
      </c>
      <c r="C17" s="32" t="s">
        <v>231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214</v>
      </c>
      <c r="AC17" s="36" t="s">
        <v>214</v>
      </c>
      <c r="AD17" s="36" t="s">
        <v>214</v>
      </c>
      <c r="AE17" s="36" t="s">
        <v>214</v>
      </c>
      <c r="AF17" s="36" t="s">
        <v>214</v>
      </c>
      <c r="AG17" s="36" t="s">
        <v>214</v>
      </c>
      <c r="AH17" s="36" t="s">
        <v>214</v>
      </c>
      <c r="AI17" s="36" t="s">
        <v>214</v>
      </c>
      <c r="AJ17" s="36" t="s">
        <v>214</v>
      </c>
      <c r="AK17" s="36" t="s">
        <v>214</v>
      </c>
      <c r="AL17" s="36" t="s">
        <v>214</v>
      </c>
      <c r="AM17" s="36" t="s">
        <v>214</v>
      </c>
      <c r="AN17" s="63">
        <f t="shared" si="1"/>
        <v>0.20399999999999999</v>
      </c>
    </row>
    <row r="18" spans="1:40" ht="24">
      <c r="A18" s="64" t="s">
        <v>232</v>
      </c>
      <c r="B18" s="44" t="s">
        <v>233</v>
      </c>
      <c r="C18" s="22" t="s">
        <v>234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214</v>
      </c>
      <c r="AK18" s="36" t="s">
        <v>214</v>
      </c>
      <c r="AL18" s="36" t="s">
        <v>214</v>
      </c>
      <c r="AM18" s="36" t="s">
        <v>214</v>
      </c>
      <c r="AN18" s="63">
        <f t="shared" si="1"/>
        <v>0.20399999999999999</v>
      </c>
    </row>
    <row r="19" spans="1:40">
      <c r="A19" s="64" t="s">
        <v>235</v>
      </c>
      <c r="B19" s="44" t="s">
        <v>105</v>
      </c>
      <c r="C19" s="32" t="s">
        <v>236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214</v>
      </c>
      <c r="AC19" s="36" t="s">
        <v>214</v>
      </c>
      <c r="AD19" s="36" t="s">
        <v>214</v>
      </c>
      <c r="AE19" s="36" t="s">
        <v>214</v>
      </c>
      <c r="AF19" s="36" t="s">
        <v>214</v>
      </c>
      <c r="AG19" s="36" t="s">
        <v>214</v>
      </c>
      <c r="AH19" s="36" t="s">
        <v>214</v>
      </c>
      <c r="AI19" s="36" t="s">
        <v>214</v>
      </c>
      <c r="AJ19" s="36" t="s">
        <v>214</v>
      </c>
      <c r="AK19" s="36" t="s">
        <v>214</v>
      </c>
      <c r="AL19" s="36" t="s">
        <v>214</v>
      </c>
      <c r="AM19" s="36" t="s">
        <v>214</v>
      </c>
      <c r="AN19" s="63">
        <f t="shared" si="1"/>
        <v>0.20399999999999999</v>
      </c>
    </row>
    <row r="20" spans="1:40">
      <c r="A20" s="64" t="s">
        <v>237</v>
      </c>
      <c r="B20" s="44" t="s">
        <v>111</v>
      </c>
      <c r="C20" s="32" t="s">
        <v>238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214</v>
      </c>
      <c r="U20" s="36" t="s">
        <v>214</v>
      </c>
      <c r="V20" s="36" t="s">
        <v>214</v>
      </c>
      <c r="W20" s="36" t="s">
        <v>214</v>
      </c>
      <c r="X20" s="36" t="s">
        <v>214</v>
      </c>
      <c r="Y20" s="36" t="s">
        <v>214</v>
      </c>
      <c r="Z20" s="36" t="s">
        <v>214</v>
      </c>
      <c r="AA20" s="36" t="s">
        <v>214</v>
      </c>
      <c r="AB20" s="36" t="s">
        <v>214</v>
      </c>
      <c r="AC20" s="36" t="s">
        <v>214</v>
      </c>
      <c r="AD20" s="36" t="s">
        <v>214</v>
      </c>
      <c r="AE20" s="36" t="s">
        <v>214</v>
      </c>
      <c r="AF20" s="36" t="s">
        <v>214</v>
      </c>
      <c r="AG20" s="36" t="s">
        <v>214</v>
      </c>
      <c r="AH20" s="36" t="s">
        <v>214</v>
      </c>
      <c r="AI20" s="36" t="s">
        <v>214</v>
      </c>
      <c r="AJ20" s="36" t="s">
        <v>214</v>
      </c>
      <c r="AK20" s="36" t="s">
        <v>214</v>
      </c>
      <c r="AL20" s="36" t="s">
        <v>214</v>
      </c>
      <c r="AM20" s="36" t="s">
        <v>214</v>
      </c>
      <c r="AN20" s="63">
        <f t="shared" si="1"/>
        <v>0.153</v>
      </c>
    </row>
    <row r="21" spans="1:40">
      <c r="A21" s="64" t="s">
        <v>239</v>
      </c>
      <c r="B21" s="44" t="s">
        <v>114</v>
      </c>
      <c r="C21" s="32" t="s">
        <v>240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214</v>
      </c>
      <c r="U21" s="36" t="s">
        <v>214</v>
      </c>
      <c r="V21" s="36" t="s">
        <v>214</v>
      </c>
      <c r="W21" s="36" t="s">
        <v>214</v>
      </c>
      <c r="X21" s="36" t="s">
        <v>214</v>
      </c>
      <c r="Y21" s="36" t="s">
        <v>214</v>
      </c>
      <c r="Z21" s="36" t="s">
        <v>214</v>
      </c>
      <c r="AA21" s="36" t="s">
        <v>214</v>
      </c>
      <c r="AB21" s="36" t="s">
        <v>214</v>
      </c>
      <c r="AC21" s="36" t="s">
        <v>214</v>
      </c>
      <c r="AD21" s="36" t="s">
        <v>214</v>
      </c>
      <c r="AE21" s="36" t="s">
        <v>214</v>
      </c>
      <c r="AF21" s="36" t="s">
        <v>214</v>
      </c>
      <c r="AG21" s="36" t="s">
        <v>214</v>
      </c>
      <c r="AH21" s="36" t="s">
        <v>214</v>
      </c>
      <c r="AI21" s="36" t="s">
        <v>214</v>
      </c>
      <c r="AJ21" s="36" t="s">
        <v>214</v>
      </c>
      <c r="AK21" s="36" t="s">
        <v>214</v>
      </c>
      <c r="AL21" s="36" t="s">
        <v>214</v>
      </c>
      <c r="AM21" s="36" t="s">
        <v>214</v>
      </c>
      <c r="AN21" s="63">
        <f t="shared" si="1"/>
        <v>0.10199999999999999</v>
      </c>
    </row>
    <row r="22" spans="1:40">
      <c r="A22" s="64" t="s">
        <v>241</v>
      </c>
      <c r="B22" s="44" t="s">
        <v>242</v>
      </c>
      <c r="C22" s="32" t="s">
        <v>243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214</v>
      </c>
      <c r="U22" s="36" t="s">
        <v>214</v>
      </c>
      <c r="V22" s="36" t="s">
        <v>214</v>
      </c>
      <c r="W22" s="36" t="s">
        <v>214</v>
      </c>
      <c r="X22" s="36" t="s">
        <v>214</v>
      </c>
      <c r="Y22" s="36" t="s">
        <v>214</v>
      </c>
      <c r="Z22" s="36" t="s">
        <v>214</v>
      </c>
      <c r="AA22" s="36" t="s">
        <v>214</v>
      </c>
      <c r="AB22" s="36" t="s">
        <v>214</v>
      </c>
      <c r="AC22" s="36" t="s">
        <v>214</v>
      </c>
      <c r="AD22" s="36" t="s">
        <v>214</v>
      </c>
      <c r="AE22" s="36" t="s">
        <v>214</v>
      </c>
      <c r="AF22" s="36" t="s">
        <v>214</v>
      </c>
      <c r="AG22" s="36" t="s">
        <v>214</v>
      </c>
      <c r="AH22" s="36" t="s">
        <v>214</v>
      </c>
      <c r="AI22" s="36" t="s">
        <v>214</v>
      </c>
      <c r="AJ22" s="36" t="s">
        <v>214</v>
      </c>
      <c r="AK22" s="36" t="s">
        <v>214</v>
      </c>
      <c r="AL22" s="36" t="s">
        <v>214</v>
      </c>
      <c r="AM22" s="36" t="s">
        <v>214</v>
      </c>
      <c r="AN22" s="63">
        <f t="shared" si="1"/>
        <v>0.10199999999999999</v>
      </c>
    </row>
    <row r="23" spans="1:40">
      <c r="A23" s="64" t="s">
        <v>244</v>
      </c>
      <c r="B23" s="44" t="s">
        <v>42</v>
      </c>
      <c r="C23" s="32" t="s">
        <v>245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214</v>
      </c>
      <c r="U23" s="36" t="s">
        <v>214</v>
      </c>
      <c r="V23" s="36" t="s">
        <v>214</v>
      </c>
      <c r="W23" s="36" t="s">
        <v>214</v>
      </c>
      <c r="X23" s="36" t="s">
        <v>214</v>
      </c>
      <c r="Y23" s="36" t="s">
        <v>214</v>
      </c>
      <c r="Z23" s="36" t="s">
        <v>214</v>
      </c>
      <c r="AA23" s="36" t="s">
        <v>214</v>
      </c>
      <c r="AB23" s="36" t="s">
        <v>214</v>
      </c>
      <c r="AC23" s="36" t="s">
        <v>214</v>
      </c>
      <c r="AD23" s="36" t="s">
        <v>214</v>
      </c>
      <c r="AE23" s="36" t="s">
        <v>214</v>
      </c>
      <c r="AF23" s="36" t="s">
        <v>214</v>
      </c>
      <c r="AG23" s="36" t="s">
        <v>214</v>
      </c>
      <c r="AH23" s="36" t="s">
        <v>214</v>
      </c>
      <c r="AI23" s="36" t="s">
        <v>214</v>
      </c>
      <c r="AJ23" s="36" t="s">
        <v>214</v>
      </c>
      <c r="AK23" s="36" t="s">
        <v>214</v>
      </c>
      <c r="AL23" s="36" t="s">
        <v>214</v>
      </c>
      <c r="AM23" s="36" t="s">
        <v>214</v>
      </c>
      <c r="AN23" s="63">
        <f t="shared" si="1"/>
        <v>7.6499999999999999E-2</v>
      </c>
    </row>
    <row r="24" spans="1:40">
      <c r="A24" s="64" t="s">
        <v>246</v>
      </c>
      <c r="B24" s="44" t="s">
        <v>247</v>
      </c>
      <c r="C24" s="32" t="s">
        <v>248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214</v>
      </c>
      <c r="U24" s="36" t="s">
        <v>214</v>
      </c>
      <c r="V24" s="36" t="s">
        <v>214</v>
      </c>
      <c r="W24" s="36" t="s">
        <v>214</v>
      </c>
      <c r="X24" s="36" t="s">
        <v>214</v>
      </c>
      <c r="Y24" s="36" t="s">
        <v>214</v>
      </c>
      <c r="Z24" s="36" t="s">
        <v>214</v>
      </c>
      <c r="AA24" s="36" t="s">
        <v>214</v>
      </c>
      <c r="AB24" s="36" t="s">
        <v>214</v>
      </c>
      <c r="AC24" s="36" t="s">
        <v>214</v>
      </c>
      <c r="AD24" s="36" t="s">
        <v>214</v>
      </c>
      <c r="AE24" s="36" t="s">
        <v>214</v>
      </c>
      <c r="AF24" s="36" t="s">
        <v>214</v>
      </c>
      <c r="AG24" s="36" t="s">
        <v>214</v>
      </c>
      <c r="AH24" s="36" t="s">
        <v>214</v>
      </c>
      <c r="AI24" s="36" t="s">
        <v>214</v>
      </c>
      <c r="AJ24" s="36" t="s">
        <v>214</v>
      </c>
      <c r="AK24" s="36" t="s">
        <v>214</v>
      </c>
      <c r="AL24" s="36" t="s">
        <v>214</v>
      </c>
      <c r="AM24" s="36" t="s">
        <v>214</v>
      </c>
      <c r="AN24" s="63">
        <f t="shared" si="1"/>
        <v>6.3750000000000001E-2</v>
      </c>
    </row>
    <row r="25" spans="1:40">
      <c r="A25" s="64" t="s">
        <v>249</v>
      </c>
      <c r="B25" s="44" t="s">
        <v>250</v>
      </c>
      <c r="C25" s="32" t="s">
        <v>251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214</v>
      </c>
      <c r="U25" s="36" t="s">
        <v>214</v>
      </c>
      <c r="V25" s="36" t="s">
        <v>214</v>
      </c>
      <c r="W25" s="36" t="s">
        <v>214</v>
      </c>
      <c r="X25" s="36" t="s">
        <v>214</v>
      </c>
      <c r="Y25" s="36" t="s">
        <v>214</v>
      </c>
      <c r="Z25" s="36" t="s">
        <v>214</v>
      </c>
      <c r="AA25" s="36" t="s">
        <v>214</v>
      </c>
      <c r="AB25" s="36" t="s">
        <v>214</v>
      </c>
      <c r="AC25" s="36" t="s">
        <v>214</v>
      </c>
      <c r="AD25" s="36" t="s">
        <v>214</v>
      </c>
      <c r="AE25" s="36" t="s">
        <v>214</v>
      </c>
      <c r="AF25" s="36" t="s">
        <v>214</v>
      </c>
      <c r="AG25" s="36" t="s">
        <v>214</v>
      </c>
      <c r="AH25" s="36" t="s">
        <v>214</v>
      </c>
      <c r="AI25" s="36" t="s">
        <v>214</v>
      </c>
      <c r="AJ25" s="36" t="s">
        <v>214</v>
      </c>
      <c r="AK25" s="36" t="s">
        <v>214</v>
      </c>
      <c r="AL25" s="36" t="s">
        <v>214</v>
      </c>
      <c r="AM25" s="36" t="s">
        <v>214</v>
      </c>
      <c r="AN25" s="63">
        <f t="shared" si="1"/>
        <v>5.0999999999999997E-2</v>
      </c>
    </row>
    <row r="26" spans="1:40" ht="24.75" thickBot="1">
      <c r="A26" s="39" t="s">
        <v>252</v>
      </c>
      <c r="B26" s="45" t="s">
        <v>253</v>
      </c>
      <c r="C26" s="23" t="s">
        <v>254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214</v>
      </c>
      <c r="AC26" s="42" t="s">
        <v>214</v>
      </c>
      <c r="AD26" s="42" t="s">
        <v>214</v>
      </c>
      <c r="AE26" s="42" t="s">
        <v>214</v>
      </c>
      <c r="AF26" s="42" t="s">
        <v>214</v>
      </c>
      <c r="AG26" s="42" t="s">
        <v>214</v>
      </c>
      <c r="AH26" s="42" t="s">
        <v>214</v>
      </c>
      <c r="AI26" s="42" t="s">
        <v>214</v>
      </c>
      <c r="AJ26" s="42" t="s">
        <v>214</v>
      </c>
      <c r="AK26" s="42" t="s">
        <v>214</v>
      </c>
      <c r="AL26" s="42" t="s">
        <v>214</v>
      </c>
      <c r="AM26" s="42" t="s">
        <v>214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5"/>
  <sheetViews>
    <sheetView workbookViewId="0" xr3:uid="{842E5F09-E766-5B8D-85AF-A39847EA96FD}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255</v>
      </c>
    </row>
    <row r="2" spans="1:1" s="19" customFormat="1" ht="15" customHeight="1">
      <c r="A2" s="18" t="s">
        <v>256</v>
      </c>
    </row>
    <row r="3" spans="1:1" s="19" customFormat="1" ht="15" customHeight="1">
      <c r="A3" s="18" t="s">
        <v>257</v>
      </c>
    </row>
    <row r="4" spans="1:1" s="19" customFormat="1" ht="15" customHeight="1">
      <c r="A4" s="18" t="s">
        <v>258</v>
      </c>
    </row>
    <row r="5" spans="1:1" s="19" customFormat="1" ht="15" customHeight="1">
      <c r="A5" s="18" t="s">
        <v>259</v>
      </c>
    </row>
    <row r="6" spans="1:1" s="19" customFormat="1" ht="15" customHeight="1">
      <c r="A6" s="18" t="s">
        <v>260</v>
      </c>
    </row>
    <row r="7" spans="1:1" s="19" customFormat="1" ht="15" customHeight="1">
      <c r="A7" s="18" t="s">
        <v>261</v>
      </c>
    </row>
    <row r="8" spans="1:1" s="19" customFormat="1" ht="15" customHeight="1">
      <c r="A8" s="18" t="s">
        <v>262</v>
      </c>
    </row>
    <row r="9" spans="1:1" s="19" customFormat="1" ht="15" customHeight="1">
      <c r="A9" s="18" t="s">
        <v>263</v>
      </c>
    </row>
    <row r="10" spans="1:1" s="19" customFormat="1" ht="15" customHeight="1">
      <c r="A10" s="18" t="s">
        <v>264</v>
      </c>
    </row>
    <row r="11" spans="1:1" s="19" customFormat="1" ht="15" customHeight="1">
      <c r="A11" s="18" t="s">
        <v>265</v>
      </c>
    </row>
    <row r="12" spans="1:1" s="19" customFormat="1" ht="15" customHeight="1">
      <c r="A12" s="18" t="s">
        <v>266</v>
      </c>
    </row>
    <row r="13" spans="1:1" s="19" customFormat="1" ht="15" customHeight="1">
      <c r="A13" s="18" t="s">
        <v>267</v>
      </c>
    </row>
    <row r="14" spans="1:1" s="19" customFormat="1" ht="15" customHeight="1">
      <c r="A14" s="18" t="s">
        <v>268</v>
      </c>
    </row>
    <row r="15" spans="1:1" s="19" customFormat="1" ht="15" customHeight="1">
      <c r="A15" s="18" t="s">
        <v>269</v>
      </c>
    </row>
    <row r="16" spans="1:1" s="19" customFormat="1" ht="15" customHeight="1">
      <c r="A16" s="18" t="s">
        <v>270</v>
      </c>
    </row>
    <row r="17" spans="1:1" s="19" customFormat="1" ht="15" customHeight="1">
      <c r="A17" s="18" t="s">
        <v>271</v>
      </c>
    </row>
    <row r="18" spans="1:1" s="19" customFormat="1" ht="15" customHeight="1">
      <c r="A18" s="18" t="s">
        <v>272</v>
      </c>
    </row>
    <row r="19" spans="1:1" s="19" customFormat="1" ht="15" customHeight="1">
      <c r="A19" s="18" t="s">
        <v>2</v>
      </c>
    </row>
    <row r="20" spans="1:1" s="19" customFormat="1" ht="15" customHeight="1">
      <c r="A20" s="18" t="s">
        <v>273</v>
      </c>
    </row>
    <row r="21" spans="1:1" s="19" customFormat="1" ht="15" customHeight="1">
      <c r="A21" s="18" t="s">
        <v>274</v>
      </c>
    </row>
    <row r="22" spans="1:1" s="19" customFormat="1" ht="15" customHeight="1">
      <c r="A22" s="18" t="s">
        <v>275</v>
      </c>
    </row>
    <row r="23" spans="1:1" s="19" customFormat="1" ht="15" customHeight="1">
      <c r="A23" s="18" t="s">
        <v>276</v>
      </c>
    </row>
    <row r="24" spans="1:1" s="19" customFormat="1" ht="15" customHeight="1">
      <c r="A24" s="18" t="s">
        <v>277</v>
      </c>
    </row>
    <row r="25" spans="1:1" s="19" customFormat="1" ht="15" customHeight="1">
      <c r="A25" s="18" t="s">
        <v>278</v>
      </c>
    </row>
    <row r="26" spans="1:1" s="19" customFormat="1" ht="15" customHeight="1">
      <c r="A26" s="18" t="s">
        <v>279</v>
      </c>
    </row>
    <row r="27" spans="1:1" s="19" customFormat="1" ht="15" customHeight="1">
      <c r="A27" s="18" t="s">
        <v>280</v>
      </c>
    </row>
    <row r="28" spans="1:1" s="19" customFormat="1" ht="15" customHeight="1">
      <c r="A28" s="18" t="s">
        <v>281</v>
      </c>
    </row>
    <row r="29" spans="1:1" s="19" customFormat="1" ht="15" customHeight="1">
      <c r="A29" s="18" t="s">
        <v>282</v>
      </c>
    </row>
    <row r="30" spans="1:1" s="19" customFormat="1" ht="15" customHeight="1">
      <c r="A30" s="18" t="s">
        <v>283</v>
      </c>
    </row>
    <row r="31" spans="1:1" s="19" customFormat="1" ht="15" customHeight="1">
      <c r="A31" s="18" t="s">
        <v>284</v>
      </c>
    </row>
    <row r="32" spans="1:1" s="19" customFormat="1" ht="15" customHeight="1">
      <c r="A32" s="18" t="s">
        <v>285</v>
      </c>
    </row>
    <row r="33" spans="1:1" s="19" customFormat="1" ht="15" customHeight="1">
      <c r="A33" s="18" t="s">
        <v>286</v>
      </c>
    </row>
    <row r="34" spans="1:1" s="19" customFormat="1" ht="15" customHeight="1">
      <c r="A34" s="18" t="s">
        <v>287</v>
      </c>
    </row>
    <row r="35" spans="1:1" s="19" customFormat="1" ht="15" customHeight="1">
      <c r="A35" s="18" t="s">
        <v>288</v>
      </c>
    </row>
    <row r="36" spans="1:1" s="19" customFormat="1" ht="15" customHeight="1">
      <c r="A36" s="18" t="s">
        <v>289</v>
      </c>
    </row>
    <row r="37" spans="1:1" s="19" customFormat="1" ht="15" customHeight="1">
      <c r="A37" s="18" t="s">
        <v>290</v>
      </c>
    </row>
    <row r="38" spans="1:1" s="19" customFormat="1" ht="15" customHeight="1">
      <c r="A38" s="18" t="s">
        <v>291</v>
      </c>
    </row>
    <row r="39" spans="1:1" s="19" customFormat="1" ht="15" customHeight="1">
      <c r="A39" s="18" t="s">
        <v>292</v>
      </c>
    </row>
    <row r="40" spans="1:1" s="19" customFormat="1" ht="15" customHeight="1">
      <c r="A40" s="18" t="s">
        <v>293</v>
      </c>
    </row>
    <row r="41" spans="1:1" s="19" customFormat="1" ht="15" customHeight="1">
      <c r="A41" s="18" t="s">
        <v>294</v>
      </c>
    </row>
    <row r="42" spans="1:1" s="19" customFormat="1" ht="15" customHeight="1">
      <c r="A42" s="18" t="s">
        <v>295</v>
      </c>
    </row>
    <row r="43" spans="1:1" s="19" customFormat="1" ht="15" customHeight="1">
      <c r="A43" s="18" t="s">
        <v>296</v>
      </c>
    </row>
    <row r="44" spans="1:1" s="19" customFormat="1" ht="15" customHeight="1">
      <c r="A44" s="18" t="s">
        <v>297</v>
      </c>
    </row>
    <row r="45" spans="1:1" s="19" customFormat="1" ht="15" customHeight="1">
      <c r="A45" s="18" t="s">
        <v>298</v>
      </c>
    </row>
    <row r="46" spans="1:1" s="19" customFormat="1" ht="15" customHeight="1">
      <c r="A46" s="18" t="s">
        <v>299</v>
      </c>
    </row>
    <row r="47" spans="1:1" s="19" customFormat="1" ht="15" customHeight="1">
      <c r="A47" s="18" t="s">
        <v>300</v>
      </c>
    </row>
    <row r="48" spans="1:1" s="19" customFormat="1" ht="15" customHeight="1">
      <c r="A48" s="18" t="s">
        <v>301</v>
      </c>
    </row>
    <row r="49" spans="1:1" s="19" customFormat="1" ht="15" customHeight="1">
      <c r="A49" s="18" t="s">
        <v>302</v>
      </c>
    </row>
    <row r="50" spans="1:1" s="19" customFormat="1" ht="15" customHeight="1">
      <c r="A50" s="18" t="s">
        <v>303</v>
      </c>
    </row>
    <row r="51" spans="1:1" s="19" customFormat="1" ht="15" customHeight="1">
      <c r="A51" s="18" t="s">
        <v>304</v>
      </c>
    </row>
    <row r="52" spans="1:1" s="19" customFormat="1" ht="15" customHeight="1">
      <c r="A52" s="18" t="s">
        <v>305</v>
      </c>
    </row>
    <row r="53" spans="1:1" s="19" customFormat="1" ht="15" customHeight="1">
      <c r="A53" s="18" t="s">
        <v>306</v>
      </c>
    </row>
    <row r="54" spans="1:1" s="19" customFormat="1" ht="15" customHeight="1">
      <c r="A54" s="18" t="s">
        <v>307</v>
      </c>
    </row>
    <row r="55" spans="1:1" s="19" customFormat="1" ht="15" customHeight="1">
      <c r="A55" s="18" t="s">
        <v>308</v>
      </c>
    </row>
    <row r="56" spans="1:1" s="19" customFormat="1" ht="15" customHeight="1">
      <c r="A56" s="18" t="s">
        <v>309</v>
      </c>
    </row>
    <row r="57" spans="1:1" s="19" customFormat="1" ht="15" customHeight="1">
      <c r="A57" s="18" t="s">
        <v>310</v>
      </c>
    </row>
    <row r="58" spans="1:1" s="19" customFormat="1" ht="15" customHeight="1">
      <c r="A58" s="18" t="s">
        <v>311</v>
      </c>
    </row>
    <row r="59" spans="1:1" s="19" customFormat="1" ht="15" customHeight="1">
      <c r="A59" s="18" t="s">
        <v>312</v>
      </c>
    </row>
    <row r="60" spans="1:1" s="19" customFormat="1" ht="15" customHeight="1">
      <c r="A60" s="18" t="s">
        <v>313</v>
      </c>
    </row>
    <row r="61" spans="1:1" s="19" customFormat="1" ht="15" customHeight="1">
      <c r="A61" s="18" t="s">
        <v>314</v>
      </c>
    </row>
    <row r="62" spans="1:1" s="19" customFormat="1" ht="15" customHeight="1">
      <c r="A62" s="18" t="s">
        <v>315</v>
      </c>
    </row>
    <row r="63" spans="1:1" s="19" customFormat="1" ht="15" customHeight="1">
      <c r="A63" s="18" t="s">
        <v>316</v>
      </c>
    </row>
    <row r="64" spans="1:1" s="19" customFormat="1" ht="15" customHeight="1">
      <c r="A64" s="18" t="s">
        <v>317</v>
      </c>
    </row>
    <row r="65" spans="1:1" s="19" customFormat="1" ht="15" customHeight="1">
      <c r="A65" s="18" t="s">
        <v>318</v>
      </c>
    </row>
    <row r="66" spans="1:1" s="19" customFormat="1" ht="15" customHeight="1">
      <c r="A66" s="18" t="s">
        <v>319</v>
      </c>
    </row>
    <row r="67" spans="1:1" s="19" customFormat="1" ht="15" customHeight="1">
      <c r="A67" s="18" t="s">
        <v>320</v>
      </c>
    </row>
    <row r="68" spans="1:1" s="19" customFormat="1" ht="15" customHeight="1">
      <c r="A68" s="18" t="s">
        <v>321</v>
      </c>
    </row>
    <row r="69" spans="1:1" s="19" customFormat="1" ht="15" customHeight="1">
      <c r="A69" s="18" t="s">
        <v>322</v>
      </c>
    </row>
    <row r="70" spans="1:1" s="19" customFormat="1" ht="15" customHeight="1">
      <c r="A70" s="18" t="s">
        <v>323</v>
      </c>
    </row>
    <row r="71" spans="1:1" s="19" customFormat="1" ht="15" customHeight="1">
      <c r="A71" s="18" t="s">
        <v>324</v>
      </c>
    </row>
    <row r="72" spans="1:1" s="19" customFormat="1" ht="15" customHeight="1">
      <c r="A72" s="18" t="s">
        <v>325</v>
      </c>
    </row>
    <row r="73" spans="1:1" s="19" customFormat="1" ht="15" customHeight="1">
      <c r="A73" s="18" t="s">
        <v>326</v>
      </c>
    </row>
    <row r="74" spans="1:1" s="19" customFormat="1" ht="15" customHeight="1">
      <c r="A74" s="18" t="s">
        <v>327</v>
      </c>
    </row>
    <row r="75" spans="1:1" s="19" customFormat="1" ht="15" customHeight="1">
      <c r="A75" s="18" t="s">
        <v>328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eedDetail xmlns="C964E441-DAA1-4FF2-A75D-DBBE3D269DC6">false</needDetail>
    <Comments xmlns="C964E441-DAA1-4FF2-A75D-DBBE3D269DC6" xsi:nil="true"/>
    <xd_ProgID xmlns="http://schemas.microsoft.com/sharepoint/v3" xsi:nil="true"/>
    <alreadyChecked xmlns="C964E441-DAA1-4FF2-A75D-DBBE3D269DC6">true</alreadyCheck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1583256E6E783049A0F3C0545A4CF383" ma:contentTypeVersion="" ma:contentTypeDescription="" ma:contentTypeScope="" ma:versionID="109d72a9f24599b687c6162521773c31">
  <xsd:schema xmlns:xsd="http://www.w3.org/2001/XMLSchema" xmlns:xs="http://www.w3.org/2001/XMLSchema" xmlns:p="http://schemas.microsoft.com/office/2006/metadata/properties" xmlns:ns1="http://schemas.microsoft.com/sharepoint/v3" xmlns:ns2="C964E441-DAA1-4FF2-A75D-DBBE3D269DC6" targetNamespace="http://schemas.microsoft.com/office/2006/metadata/properties" ma:root="true" ma:fieldsID="6a30159a879bb4f3224dbd248bb75315" ns1:_="" ns2:_="">
    <xsd:import namespace="http://schemas.microsoft.com/sharepoint/v3"/>
    <xsd:import namespace="C964E441-DAA1-4FF2-A75D-DBBE3D269DC6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64E441-DAA1-4FF2-A75D-DBBE3D269DC6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7C8BA6-4B1B-4A20-91C7-28354E7435B3}"/>
</file>

<file path=customXml/itemProps2.xml><?xml version="1.0" encoding="utf-8"?>
<ds:datastoreItem xmlns:ds="http://schemas.openxmlformats.org/officeDocument/2006/customXml" ds:itemID="{623BB276-D0DF-42FE-AE52-68EBE0B4B1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Grizli777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Lietuvos sporto centras</cp:lastModifiedBy>
  <cp:revision/>
  <dcterms:created xsi:type="dcterms:W3CDTF">2013-11-12T13:42:11Z</dcterms:created>
  <dcterms:modified xsi:type="dcterms:W3CDTF">2021-03-08T07:15:37Z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0x0101006CB92C11A11C4849B1A04E87CB5CBA3E001583256E6E783049A0F3C0545A4CF383</vt:lpwstr>
  </property>
</Properties>
</file>